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figures\stretched_H2_and_O2_Morse_stretch\"/>
    </mc:Choice>
  </mc:AlternateContent>
  <xr:revisionPtr revIDLastSave="0" documentId="13_ncr:1_{03DD02D0-FA76-44D3-B005-7DFD0B693397}" xr6:coauthVersionLast="47" xr6:coauthVersionMax="47" xr10:uidLastSave="{00000000-0000-0000-0000-000000000000}"/>
  <bookViews>
    <workbookView xWindow="30390" yWindow="780" windowWidth="27180" windowHeight="14340" activeTab="1" xr2:uid="{00000000-000D-0000-FFFF-FFFF00000000}"/>
  </bookViews>
  <sheets>
    <sheet name="stretch_pot_chart" sheetId="3" r:id="rId1"/>
    <sheet name="Sheet1" sheetId="1" r:id="rId2"/>
    <sheet name="model_predictions" sheetId="4" r:id="rId3"/>
  </sheets>
  <definedNames>
    <definedName name="solver_adj" localSheetId="1" hidden="1">Sheet1!$O$3</definedName>
    <definedName name="solver_cvg" localSheetId="1" hidden="1">0.000001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Sheet1!$P$12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B6" i="1"/>
  <c r="B7" i="1"/>
  <c r="B8" i="1"/>
  <c r="B9" i="1"/>
  <c r="B10" i="1"/>
  <c r="B5" i="1"/>
  <c r="O2" i="1" l="1"/>
  <c r="A4" i="4" l="1"/>
  <c r="B4" i="4" l="1"/>
  <c r="A5" i="4"/>
  <c r="D5" i="1"/>
  <c r="E5" i="1" s="1"/>
  <c r="D7" i="1"/>
  <c r="E7" i="1" s="1"/>
  <c r="D8" i="1"/>
  <c r="E8" i="1" s="1"/>
  <c r="D9" i="1"/>
  <c r="E9" i="1" s="1"/>
  <c r="D10" i="1"/>
  <c r="E10" i="1" s="1"/>
  <c r="D6" i="1"/>
  <c r="E6" i="1" s="1"/>
  <c r="K10" i="1" l="1"/>
  <c r="L10" i="1" s="1"/>
  <c r="O10" i="1"/>
  <c r="P10" i="1" s="1"/>
  <c r="K9" i="1"/>
  <c r="L9" i="1" s="1"/>
  <c r="O9" i="1"/>
  <c r="P9" i="1" s="1"/>
  <c r="K8" i="1"/>
  <c r="L8" i="1" s="1"/>
  <c r="O8" i="1"/>
  <c r="P8" i="1" s="1"/>
  <c r="K7" i="1"/>
  <c r="L7" i="1" s="1"/>
  <c r="O7" i="1"/>
  <c r="P7" i="1" s="1"/>
  <c r="K6" i="1"/>
  <c r="L6" i="1" s="1"/>
  <c r="O6" i="1"/>
  <c r="P6" i="1" s="1"/>
  <c r="K5" i="1"/>
  <c r="L5" i="1" s="1"/>
  <c r="O5" i="1"/>
  <c r="P5" i="1" s="1"/>
  <c r="G5" i="1"/>
  <c r="H5" i="1" s="1"/>
  <c r="G10" i="1"/>
  <c r="H10" i="1" s="1"/>
  <c r="G8" i="1"/>
  <c r="H8" i="1" s="1"/>
  <c r="G7" i="1"/>
  <c r="H7" i="1" s="1"/>
  <c r="G6" i="1"/>
  <c r="H6" i="1" s="1"/>
  <c r="G9" i="1"/>
  <c r="H9" i="1" s="1"/>
  <c r="B5" i="4"/>
  <c r="A6" i="4"/>
  <c r="F4" i="4"/>
  <c r="D4" i="4"/>
  <c r="P12" i="1" l="1"/>
  <c r="P13" i="1" s="1"/>
  <c r="A7" i="4"/>
  <c r="B6" i="4"/>
  <c r="F5" i="4"/>
  <c r="D5" i="4"/>
  <c r="H12" i="1"/>
  <c r="H13" i="1" s="1"/>
  <c r="L12" i="1"/>
  <c r="L13" i="1" s="1"/>
  <c r="F6" i="4" l="1"/>
  <c r="D6" i="4"/>
  <c r="A8" i="4"/>
  <c r="B7" i="4"/>
  <c r="A9" i="4" l="1"/>
  <c r="B8" i="4"/>
  <c r="F7" i="4"/>
  <c r="D7" i="4"/>
  <c r="F8" i="4" l="1"/>
  <c r="D8" i="4"/>
  <c r="A10" i="4"/>
  <c r="B9" i="4"/>
  <c r="F9" i="4" l="1"/>
  <c r="D9" i="4"/>
  <c r="A11" i="4"/>
  <c r="B10" i="4"/>
  <c r="F10" i="4" l="1"/>
  <c r="D10" i="4"/>
  <c r="A12" i="4"/>
  <c r="B11" i="4"/>
  <c r="D11" i="4" l="1"/>
  <c r="F11" i="4"/>
  <c r="A13" i="4"/>
  <c r="B12" i="4"/>
  <c r="A14" i="4" l="1"/>
  <c r="B13" i="4"/>
  <c r="F12" i="4"/>
  <c r="D12" i="4"/>
  <c r="A15" i="4" l="1"/>
  <c r="B14" i="4"/>
  <c r="F13" i="4"/>
  <c r="D13" i="4"/>
  <c r="F14" i="4" l="1"/>
  <c r="D14" i="4"/>
  <c r="A16" i="4"/>
  <c r="B15" i="4"/>
  <c r="F15" i="4" l="1"/>
  <c r="D15" i="4"/>
  <c r="A17" i="4"/>
  <c r="B16" i="4"/>
  <c r="A18" i="4" l="1"/>
  <c r="B17" i="4"/>
  <c r="D16" i="4"/>
  <c r="F16" i="4"/>
  <c r="F17" i="4" l="1"/>
  <c r="D17" i="4"/>
  <c r="A19" i="4"/>
  <c r="B18" i="4"/>
  <c r="F18" i="4" l="1"/>
  <c r="D18" i="4"/>
  <c r="A20" i="4"/>
  <c r="B19" i="4"/>
  <c r="F19" i="4" l="1"/>
  <c r="D19" i="4"/>
  <c r="A21" i="4"/>
  <c r="B20" i="4"/>
  <c r="F20" i="4" l="1"/>
  <c r="D20" i="4"/>
  <c r="A22" i="4"/>
  <c r="B21" i="4"/>
  <c r="F21" i="4" l="1"/>
  <c r="D21" i="4"/>
  <c r="A23" i="4"/>
  <c r="B22" i="4"/>
  <c r="F22" i="4" l="1"/>
  <c r="D22" i="4"/>
  <c r="A24" i="4"/>
  <c r="B23" i="4"/>
  <c r="D23" i="4" l="1"/>
  <c r="F23" i="4"/>
  <c r="A25" i="4"/>
  <c r="B24" i="4"/>
  <c r="F24" i="4" l="1"/>
  <c r="D24" i="4"/>
  <c r="A26" i="4"/>
  <c r="B25" i="4"/>
  <c r="F25" i="4" l="1"/>
  <c r="D25" i="4"/>
  <c r="A27" i="4"/>
  <c r="B26" i="4"/>
  <c r="A28" i="4" l="1"/>
  <c r="B27" i="4"/>
  <c r="F26" i="4"/>
  <c r="D26" i="4"/>
  <c r="F27" i="4" l="1"/>
  <c r="D27" i="4"/>
  <c r="A29" i="4"/>
  <c r="B28" i="4"/>
  <c r="A30" i="4" l="1"/>
  <c r="B29" i="4"/>
  <c r="D28" i="4"/>
  <c r="F28" i="4"/>
  <c r="A31" i="4" l="1"/>
  <c r="B30" i="4"/>
  <c r="F29" i="4"/>
  <c r="D29" i="4"/>
  <c r="A32" i="4" l="1"/>
  <c r="B31" i="4"/>
  <c r="F30" i="4"/>
  <c r="D30" i="4"/>
  <c r="A33" i="4" l="1"/>
  <c r="B32" i="4"/>
  <c r="F31" i="4"/>
  <c r="D31" i="4"/>
  <c r="A34" i="4" l="1"/>
  <c r="B33" i="4"/>
  <c r="F32" i="4"/>
  <c r="D32" i="4"/>
  <c r="F33" i="4" l="1"/>
  <c r="D33" i="4"/>
  <c r="A35" i="4"/>
  <c r="B34" i="4"/>
  <c r="F34" i="4" l="1"/>
  <c r="D34" i="4"/>
  <c r="A36" i="4"/>
  <c r="B35" i="4"/>
  <c r="D35" i="4" l="1"/>
  <c r="F35" i="4"/>
  <c r="A37" i="4"/>
  <c r="B36" i="4"/>
  <c r="F36" i="4" l="1"/>
  <c r="D36" i="4"/>
  <c r="A38" i="4"/>
  <c r="B37" i="4"/>
  <c r="F37" i="4" l="1"/>
  <c r="D37" i="4"/>
  <c r="A39" i="4"/>
  <c r="B38" i="4"/>
  <c r="A40" i="4" l="1"/>
  <c r="B39" i="4"/>
  <c r="F38" i="4"/>
  <c r="D38" i="4"/>
  <c r="A41" i="4" l="1"/>
  <c r="B40" i="4"/>
  <c r="F39" i="4"/>
  <c r="D39" i="4"/>
  <c r="D40" i="4" l="1"/>
  <c r="F40" i="4"/>
  <c r="A42" i="4"/>
  <c r="B41" i="4"/>
  <c r="F41" i="4" l="1"/>
  <c r="D41" i="4"/>
  <c r="A43" i="4"/>
  <c r="B42" i="4"/>
  <c r="A44" i="4" l="1"/>
  <c r="B43" i="4"/>
  <c r="F42" i="4"/>
  <c r="D42" i="4"/>
  <c r="A45" i="4" l="1"/>
  <c r="B44" i="4"/>
  <c r="F43" i="4"/>
  <c r="D43" i="4"/>
  <c r="A46" i="4" l="1"/>
  <c r="B45" i="4"/>
  <c r="F44" i="4"/>
  <c r="D44" i="4"/>
  <c r="F45" i="4" l="1"/>
  <c r="D45" i="4"/>
  <c r="A47" i="4"/>
  <c r="B46" i="4"/>
  <c r="D46" i="4" l="1"/>
  <c r="F46" i="4"/>
  <c r="A48" i="4"/>
  <c r="B47" i="4"/>
  <c r="A49" i="4" l="1"/>
  <c r="B48" i="4"/>
  <c r="D47" i="4"/>
  <c r="F47" i="4"/>
  <c r="F48" i="4" l="1"/>
  <c r="D48" i="4"/>
  <c r="A50" i="4"/>
  <c r="B49" i="4"/>
  <c r="F49" i="4" l="1"/>
  <c r="D49" i="4"/>
  <c r="A51" i="4"/>
  <c r="B50" i="4"/>
  <c r="A52" i="4" l="1"/>
  <c r="B51" i="4"/>
  <c r="F50" i="4"/>
  <c r="D50" i="4"/>
  <c r="A53" i="4" l="1"/>
  <c r="B52" i="4"/>
  <c r="F51" i="4"/>
  <c r="D51" i="4"/>
  <c r="D52" i="4" l="1"/>
  <c r="F52" i="4"/>
  <c r="A54" i="4"/>
  <c r="B53" i="4"/>
  <c r="F53" i="4" l="1"/>
  <c r="D53" i="4"/>
  <c r="A55" i="4"/>
  <c r="B54" i="4"/>
  <c r="A56" i="4" l="1"/>
  <c r="B55" i="4"/>
  <c r="F54" i="4"/>
  <c r="D54" i="4"/>
  <c r="F55" i="4" l="1"/>
  <c r="D55" i="4"/>
  <c r="A57" i="4"/>
  <c r="B56" i="4"/>
  <c r="F56" i="4" l="1"/>
  <c r="D56" i="4"/>
  <c r="A58" i="4"/>
  <c r="B57" i="4"/>
  <c r="F57" i="4" l="1"/>
  <c r="D57" i="4"/>
  <c r="A59" i="4"/>
  <c r="B58" i="4"/>
  <c r="F58" i="4" l="1"/>
  <c r="D58" i="4"/>
  <c r="A60" i="4"/>
  <c r="B59" i="4"/>
  <c r="D59" i="4" l="1"/>
  <c r="F59" i="4"/>
  <c r="A61" i="4"/>
  <c r="B60" i="4"/>
  <c r="F60" i="4" l="1"/>
  <c r="D60" i="4"/>
  <c r="A62" i="4"/>
  <c r="B61" i="4"/>
  <c r="F61" i="4" l="1"/>
  <c r="D61" i="4"/>
  <c r="A63" i="4"/>
  <c r="B62" i="4"/>
  <c r="A64" i="4" l="1"/>
  <c r="B63" i="4"/>
  <c r="F62" i="4"/>
  <c r="D62" i="4"/>
  <c r="F63" i="4" l="1"/>
  <c r="D63" i="4"/>
  <c r="A65" i="4"/>
  <c r="B64" i="4"/>
  <c r="D64" i="4" l="1"/>
  <c r="F64" i="4"/>
  <c r="A66" i="4"/>
  <c r="B65" i="4"/>
  <c r="A67" i="4" l="1"/>
  <c r="B66" i="4"/>
  <c r="F65" i="4"/>
  <c r="D65" i="4"/>
  <c r="F66" i="4" l="1"/>
  <c r="D66" i="4"/>
  <c r="A68" i="4"/>
  <c r="B67" i="4"/>
  <c r="A69" i="4" l="1"/>
  <c r="B68" i="4"/>
  <c r="F67" i="4"/>
  <c r="D67" i="4"/>
  <c r="F68" i="4" l="1"/>
  <c r="D68" i="4"/>
  <c r="A70" i="4"/>
  <c r="B69" i="4"/>
  <c r="F69" i="4" l="1"/>
  <c r="D69" i="4"/>
  <c r="A71" i="4"/>
  <c r="B70" i="4"/>
  <c r="F70" i="4" l="1"/>
  <c r="D70" i="4"/>
  <c r="A72" i="4"/>
  <c r="B71" i="4"/>
  <c r="A73" i="4" l="1"/>
  <c r="B72" i="4"/>
  <c r="D71" i="4"/>
  <c r="F71" i="4"/>
  <c r="F72" i="4" l="1"/>
  <c r="D72" i="4"/>
  <c r="A74" i="4"/>
  <c r="B73" i="4"/>
  <c r="A75" i="4" l="1"/>
  <c r="B74" i="4"/>
  <c r="F73" i="4"/>
  <c r="D73" i="4"/>
  <c r="F74" i="4" l="1"/>
  <c r="D74" i="4"/>
  <c r="A76" i="4"/>
  <c r="B75" i="4"/>
  <c r="F75" i="4" l="1"/>
  <c r="D75" i="4"/>
  <c r="A77" i="4"/>
  <c r="B76" i="4"/>
  <c r="D76" i="4" l="1"/>
  <c r="F76" i="4"/>
  <c r="A78" i="4"/>
  <c r="B77" i="4"/>
  <c r="F77" i="4" l="1"/>
  <c r="D77" i="4"/>
  <c r="A79" i="4"/>
  <c r="B78" i="4"/>
  <c r="F78" i="4" l="1"/>
  <c r="D78" i="4"/>
  <c r="A80" i="4"/>
  <c r="B79" i="4"/>
  <c r="A81" i="4" l="1"/>
  <c r="B80" i="4"/>
  <c r="F79" i="4"/>
  <c r="D79" i="4"/>
  <c r="F80" i="4" l="1"/>
  <c r="D80" i="4"/>
  <c r="A82" i="4"/>
  <c r="B81" i="4"/>
  <c r="F81" i="4" l="1"/>
  <c r="D81" i="4"/>
  <c r="A83" i="4"/>
  <c r="B82" i="4"/>
  <c r="F82" i="4" l="1"/>
  <c r="D82" i="4"/>
  <c r="A84" i="4"/>
  <c r="B83" i="4"/>
  <c r="A85" i="4" l="1"/>
  <c r="B84" i="4"/>
  <c r="D83" i="4"/>
  <c r="F83" i="4"/>
  <c r="F84" i="4" l="1"/>
  <c r="D84" i="4"/>
  <c r="A86" i="4"/>
  <c r="B85" i="4"/>
  <c r="F85" i="4" l="1"/>
  <c r="D85" i="4"/>
  <c r="A87" i="4"/>
  <c r="B86" i="4"/>
  <c r="F86" i="4" l="1"/>
  <c r="D86" i="4"/>
  <c r="A88" i="4"/>
  <c r="B87" i="4"/>
  <c r="F87" i="4" l="1"/>
  <c r="D87" i="4"/>
  <c r="A89" i="4"/>
  <c r="B88" i="4"/>
  <c r="A90" i="4" l="1"/>
  <c r="B89" i="4"/>
  <c r="D88" i="4"/>
  <c r="F88" i="4"/>
  <c r="F89" i="4" l="1"/>
  <c r="D89" i="4"/>
  <c r="A91" i="4"/>
  <c r="B90" i="4"/>
  <c r="F90" i="4" l="1"/>
  <c r="D90" i="4"/>
  <c r="A92" i="4"/>
  <c r="B91" i="4"/>
  <c r="F91" i="4" l="1"/>
  <c r="D91" i="4"/>
  <c r="A93" i="4"/>
  <c r="B92" i="4"/>
  <c r="F92" i="4" l="1"/>
  <c r="D92" i="4"/>
  <c r="A94" i="4"/>
  <c r="B93" i="4"/>
  <c r="A95" i="4" l="1"/>
  <c r="B94" i="4"/>
  <c r="F93" i="4"/>
  <c r="D93" i="4"/>
  <c r="F94" i="4" l="1"/>
  <c r="D94" i="4"/>
  <c r="A96" i="4"/>
  <c r="B95" i="4"/>
  <c r="D95" i="4" l="1"/>
  <c r="F95" i="4"/>
  <c r="A97" i="4"/>
  <c r="B96" i="4"/>
  <c r="F96" i="4" l="1"/>
  <c r="D96" i="4"/>
  <c r="A98" i="4"/>
  <c r="B97" i="4"/>
  <c r="A99" i="4" l="1"/>
  <c r="B98" i="4"/>
  <c r="F97" i="4"/>
  <c r="D97" i="4"/>
  <c r="F98" i="4" l="1"/>
  <c r="D98" i="4"/>
  <c r="A100" i="4"/>
  <c r="B99" i="4"/>
  <c r="F99" i="4" l="1"/>
  <c r="D99" i="4"/>
  <c r="A101" i="4"/>
  <c r="B100" i="4"/>
  <c r="D100" i="4" l="1"/>
  <c r="F100" i="4"/>
  <c r="A102" i="4"/>
  <c r="B101" i="4"/>
  <c r="F101" i="4" l="1"/>
  <c r="D101" i="4"/>
  <c r="A103" i="4"/>
  <c r="B102" i="4"/>
  <c r="F102" i="4" l="1"/>
  <c r="D102" i="4"/>
  <c r="A104" i="4"/>
  <c r="B103" i="4"/>
  <c r="F103" i="4" l="1"/>
  <c r="D103" i="4"/>
  <c r="A105" i="4"/>
  <c r="B104" i="4"/>
  <c r="F104" i="4" l="1"/>
  <c r="D104" i="4"/>
  <c r="A106" i="4"/>
  <c r="B105" i="4"/>
  <c r="F105" i="4" l="1"/>
  <c r="D105" i="4"/>
  <c r="A107" i="4"/>
  <c r="B106" i="4"/>
  <c r="F106" i="4" l="1"/>
  <c r="D106" i="4"/>
  <c r="A108" i="4"/>
  <c r="B107" i="4"/>
  <c r="D107" i="4" l="1"/>
  <c r="F107" i="4"/>
  <c r="A109" i="4"/>
  <c r="B108" i="4"/>
  <c r="F108" i="4" l="1"/>
  <c r="D108" i="4"/>
  <c r="A110" i="4"/>
  <c r="B109" i="4"/>
  <c r="F109" i="4" l="1"/>
  <c r="D109" i="4"/>
  <c r="A111" i="4"/>
  <c r="B110" i="4"/>
  <c r="F110" i="4" l="1"/>
  <c r="D110" i="4"/>
  <c r="A112" i="4"/>
  <c r="B111" i="4"/>
  <c r="F111" i="4" l="1"/>
  <c r="D111" i="4"/>
  <c r="A113" i="4"/>
  <c r="B112" i="4"/>
  <c r="D112" i="4" l="1"/>
  <c r="F112" i="4"/>
  <c r="A114" i="4"/>
  <c r="B113" i="4"/>
  <c r="F113" i="4" l="1"/>
  <c r="D113" i="4"/>
  <c r="A115" i="4"/>
  <c r="B114" i="4"/>
  <c r="A116" i="4" l="1"/>
  <c r="B115" i="4"/>
  <c r="F114" i="4"/>
  <c r="D114" i="4"/>
  <c r="F115" i="4" l="1"/>
  <c r="D115" i="4"/>
  <c r="A117" i="4"/>
  <c r="B116" i="4"/>
  <c r="A118" i="4" l="1"/>
  <c r="B117" i="4"/>
  <c r="F116" i="4"/>
  <c r="D116" i="4"/>
  <c r="F117" i="4" l="1"/>
  <c r="D117" i="4"/>
  <c r="A119" i="4"/>
  <c r="B118" i="4"/>
  <c r="F118" i="4" l="1"/>
  <c r="D118" i="4"/>
  <c r="A120" i="4"/>
  <c r="B119" i="4"/>
  <c r="D119" i="4" l="1"/>
  <c r="F119" i="4"/>
  <c r="A121" i="4"/>
  <c r="B120" i="4"/>
  <c r="F120" i="4" l="1"/>
  <c r="D120" i="4"/>
  <c r="A122" i="4"/>
  <c r="B121" i="4"/>
  <c r="A123" i="4" l="1"/>
  <c r="B122" i="4"/>
  <c r="F121" i="4"/>
  <c r="D121" i="4"/>
  <c r="F122" i="4" l="1"/>
  <c r="D122" i="4"/>
  <c r="A124" i="4"/>
  <c r="B123" i="4"/>
  <c r="F123" i="4" l="1"/>
  <c r="D123" i="4"/>
  <c r="A125" i="4"/>
  <c r="B124" i="4"/>
  <c r="D124" i="4" l="1"/>
  <c r="F124" i="4"/>
  <c r="A126" i="4"/>
  <c r="B125" i="4"/>
  <c r="F125" i="4" l="1"/>
  <c r="D125" i="4"/>
  <c r="A127" i="4"/>
  <c r="B126" i="4"/>
  <c r="A128" i="4" l="1"/>
  <c r="B127" i="4"/>
  <c r="F126" i="4"/>
  <c r="D126" i="4"/>
  <c r="F127" i="4" l="1"/>
  <c r="D127" i="4"/>
  <c r="A129" i="4"/>
  <c r="B128" i="4"/>
  <c r="F128" i="4" l="1"/>
  <c r="D128" i="4"/>
  <c r="A130" i="4"/>
  <c r="B129" i="4"/>
  <c r="A131" i="4" l="1"/>
  <c r="B130" i="4"/>
  <c r="F129" i="4"/>
  <c r="D129" i="4"/>
  <c r="F130" i="4" l="1"/>
  <c r="D130" i="4"/>
  <c r="A132" i="4"/>
  <c r="B131" i="4"/>
  <c r="D131" i="4" l="1"/>
  <c r="F131" i="4"/>
  <c r="A133" i="4"/>
  <c r="B132" i="4"/>
  <c r="A134" i="4" l="1"/>
  <c r="B133" i="4"/>
  <c r="F132" i="4"/>
  <c r="D132" i="4"/>
  <c r="F133" i="4" l="1"/>
  <c r="D133" i="4"/>
  <c r="A135" i="4"/>
  <c r="B134" i="4"/>
  <c r="A136" i="4" l="1"/>
  <c r="B135" i="4"/>
  <c r="F134" i="4"/>
  <c r="D134" i="4"/>
  <c r="F135" i="4" l="1"/>
  <c r="D135" i="4"/>
  <c r="A137" i="4"/>
  <c r="B136" i="4"/>
  <c r="D136" i="4" l="1"/>
  <c r="F136" i="4"/>
  <c r="A138" i="4"/>
  <c r="B137" i="4"/>
  <c r="F137" i="4" l="1"/>
  <c r="D137" i="4"/>
  <c r="A139" i="4"/>
  <c r="B138" i="4"/>
  <c r="F138" i="4" l="1"/>
  <c r="D138" i="4"/>
  <c r="A140" i="4"/>
  <c r="B139" i="4"/>
  <c r="A141" i="4" l="1"/>
  <c r="B140" i="4"/>
  <c r="F139" i="4"/>
  <c r="D139" i="4"/>
  <c r="F140" i="4" l="1"/>
  <c r="D140" i="4"/>
  <c r="A142" i="4"/>
  <c r="B141" i="4"/>
  <c r="F141" i="4" l="1"/>
  <c r="D141" i="4"/>
  <c r="A143" i="4"/>
  <c r="B142" i="4"/>
  <c r="A144" i="4" l="1"/>
  <c r="B143" i="4"/>
  <c r="D142" i="4"/>
  <c r="F142" i="4"/>
  <c r="D143" i="4" l="1"/>
  <c r="F143" i="4"/>
  <c r="A145" i="4"/>
  <c r="B144" i="4"/>
  <c r="A146" i="4" l="1"/>
  <c r="B145" i="4"/>
  <c r="F144" i="4"/>
  <c r="D144" i="4"/>
  <c r="F145" i="4" l="1"/>
  <c r="D145" i="4"/>
  <c r="A147" i="4"/>
  <c r="B146" i="4"/>
  <c r="A148" i="4" l="1"/>
  <c r="B147" i="4"/>
  <c r="F146" i="4"/>
  <c r="D146" i="4"/>
  <c r="F147" i="4" l="1"/>
  <c r="D147" i="4"/>
  <c r="A149" i="4"/>
  <c r="B148" i="4"/>
  <c r="D148" i="4" l="1"/>
  <c r="F148" i="4"/>
  <c r="A150" i="4"/>
  <c r="B149" i="4"/>
  <c r="F149" i="4" l="1"/>
  <c r="D149" i="4"/>
  <c r="A151" i="4"/>
  <c r="B150" i="4"/>
  <c r="F150" i="4" l="1"/>
  <c r="D150" i="4"/>
  <c r="A152" i="4"/>
  <c r="B151" i="4"/>
  <c r="A153" i="4" l="1"/>
  <c r="B152" i="4"/>
  <c r="F151" i="4"/>
  <c r="D151" i="4"/>
  <c r="F152" i="4" l="1"/>
  <c r="D152" i="4"/>
  <c r="A154" i="4"/>
  <c r="B153" i="4"/>
  <c r="F153" i="4" l="1"/>
  <c r="D153" i="4"/>
  <c r="A155" i="4"/>
  <c r="B154" i="4"/>
  <c r="F154" i="4" l="1"/>
  <c r="D154" i="4"/>
  <c r="A156" i="4"/>
  <c r="B155" i="4"/>
  <c r="D155" i="4" l="1"/>
  <c r="F155" i="4"/>
  <c r="A157" i="4"/>
  <c r="B156" i="4"/>
  <c r="F156" i="4" l="1"/>
  <c r="D156" i="4"/>
  <c r="A158" i="4"/>
  <c r="B157" i="4"/>
  <c r="F157" i="4" l="1"/>
  <c r="D157" i="4"/>
  <c r="A159" i="4"/>
  <c r="B158" i="4"/>
  <c r="F158" i="4" l="1"/>
  <c r="D158" i="4"/>
  <c r="A160" i="4"/>
  <c r="B159" i="4"/>
  <c r="F159" i="4" l="1"/>
  <c r="D159" i="4"/>
  <c r="A161" i="4"/>
  <c r="B160" i="4"/>
  <c r="D160" i="4" l="1"/>
  <c r="F160" i="4"/>
  <c r="A162" i="4"/>
  <c r="B161" i="4"/>
  <c r="F161" i="4" l="1"/>
  <c r="D161" i="4"/>
  <c r="A163" i="4"/>
  <c r="B162" i="4"/>
  <c r="F162" i="4" l="1"/>
  <c r="D162" i="4"/>
  <c r="A164" i="4"/>
  <c r="B163" i="4"/>
  <c r="F163" i="4" l="1"/>
  <c r="D163" i="4"/>
  <c r="A165" i="4"/>
  <c r="B164" i="4"/>
  <c r="F164" i="4" l="1"/>
  <c r="D164" i="4"/>
  <c r="A166" i="4"/>
  <c r="B165" i="4"/>
  <c r="F165" i="4" l="1"/>
  <c r="D165" i="4"/>
  <c r="A167" i="4"/>
  <c r="B166" i="4"/>
  <c r="F166" i="4" l="1"/>
  <c r="D166" i="4"/>
  <c r="A168" i="4"/>
  <c r="B167" i="4"/>
  <c r="D167" i="4" l="1"/>
  <c r="F167" i="4"/>
  <c r="A169" i="4"/>
  <c r="B168" i="4"/>
  <c r="A170" i="4" l="1"/>
  <c r="B169" i="4"/>
  <c r="F168" i="4"/>
  <c r="D168" i="4"/>
  <c r="F169" i="4" l="1"/>
  <c r="D169" i="4"/>
  <c r="A171" i="4"/>
  <c r="B170" i="4"/>
  <c r="F170" i="4" l="1"/>
  <c r="D170" i="4"/>
  <c r="A172" i="4"/>
  <c r="B171" i="4"/>
  <c r="F171" i="4" l="1"/>
  <c r="D171" i="4"/>
  <c r="A173" i="4"/>
  <c r="B172" i="4"/>
  <c r="A174" i="4" l="1"/>
  <c r="B173" i="4"/>
  <c r="D172" i="4"/>
  <c r="F172" i="4"/>
  <c r="F173" i="4" l="1"/>
  <c r="D173" i="4"/>
  <c r="A175" i="4"/>
  <c r="B174" i="4"/>
  <c r="A176" i="4" l="1"/>
  <c r="B175" i="4"/>
  <c r="F174" i="4"/>
  <c r="D174" i="4"/>
  <c r="F175" i="4" l="1"/>
  <c r="D175" i="4"/>
  <c r="A177" i="4"/>
  <c r="B176" i="4"/>
  <c r="F176" i="4" l="1"/>
  <c r="D176" i="4"/>
  <c r="A178" i="4"/>
  <c r="B177" i="4"/>
  <c r="F177" i="4" l="1"/>
  <c r="D177" i="4"/>
  <c r="A179" i="4"/>
  <c r="B178" i="4"/>
  <c r="F178" i="4" l="1"/>
  <c r="D178" i="4"/>
  <c r="A180" i="4"/>
  <c r="B179" i="4"/>
  <c r="D179" i="4" l="1"/>
  <c r="F179" i="4"/>
  <c r="A181" i="4"/>
  <c r="B180" i="4"/>
  <c r="F180" i="4" l="1"/>
  <c r="D180" i="4"/>
  <c r="A182" i="4"/>
  <c r="B181" i="4"/>
  <c r="F181" i="4" l="1"/>
  <c r="D181" i="4"/>
  <c r="A183" i="4"/>
  <c r="B182" i="4"/>
  <c r="A184" i="4" l="1"/>
  <c r="B183" i="4"/>
  <c r="F182" i="4"/>
  <c r="D182" i="4"/>
  <c r="F183" i="4" l="1"/>
  <c r="D183" i="4"/>
  <c r="A185" i="4"/>
  <c r="B184" i="4"/>
  <c r="A186" i="4" l="1"/>
  <c r="B185" i="4"/>
  <c r="D184" i="4"/>
  <c r="F184" i="4"/>
  <c r="F185" i="4" l="1"/>
  <c r="D185" i="4"/>
  <c r="A187" i="4"/>
  <c r="B186" i="4"/>
  <c r="F186" i="4" l="1"/>
  <c r="D186" i="4"/>
  <c r="A188" i="4"/>
  <c r="B187" i="4"/>
  <c r="F187" i="4" l="1"/>
  <c r="D187" i="4"/>
  <c r="A189" i="4"/>
  <c r="B188" i="4"/>
  <c r="F188" i="4" l="1"/>
  <c r="D188" i="4"/>
  <c r="A190" i="4"/>
  <c r="B189" i="4"/>
  <c r="A191" i="4" l="1"/>
  <c r="B190" i="4"/>
  <c r="F189" i="4"/>
  <c r="D189" i="4"/>
  <c r="D190" i="4" l="1"/>
  <c r="F190" i="4"/>
  <c r="A192" i="4"/>
  <c r="B191" i="4"/>
  <c r="D191" i="4" l="1"/>
  <c r="F191" i="4"/>
  <c r="A193" i="4"/>
  <c r="B192" i="4"/>
  <c r="F192" i="4" l="1"/>
  <c r="D192" i="4"/>
  <c r="A194" i="4"/>
  <c r="B193" i="4"/>
  <c r="F193" i="4" l="1"/>
  <c r="D193" i="4"/>
  <c r="A195" i="4"/>
  <c r="B194" i="4"/>
  <c r="A196" i="4" l="1"/>
  <c r="B195" i="4"/>
  <c r="F194" i="4"/>
  <c r="D194" i="4"/>
  <c r="F195" i="4" l="1"/>
  <c r="D195" i="4"/>
  <c r="A197" i="4"/>
  <c r="B196" i="4"/>
  <c r="D196" i="4" l="1"/>
  <c r="F196" i="4"/>
  <c r="A198" i="4"/>
  <c r="B197" i="4"/>
  <c r="A199" i="4" l="1"/>
  <c r="B198" i="4"/>
  <c r="F197" i="4"/>
  <c r="D197" i="4"/>
  <c r="F198" i="4" l="1"/>
  <c r="D198" i="4"/>
  <c r="A200" i="4"/>
  <c r="B199" i="4"/>
  <c r="F199" i="4" l="1"/>
  <c r="D199" i="4"/>
  <c r="A201" i="4"/>
  <c r="B200" i="4"/>
  <c r="F200" i="4" l="1"/>
  <c r="D200" i="4"/>
  <c r="A202" i="4"/>
  <c r="B201" i="4"/>
  <c r="A203" i="4" l="1"/>
  <c r="B202" i="4"/>
  <c r="F201" i="4"/>
  <c r="D201" i="4"/>
  <c r="F202" i="4" l="1"/>
  <c r="D202" i="4"/>
  <c r="A204" i="4"/>
  <c r="B203" i="4"/>
  <c r="D203" i="4" l="1"/>
  <c r="F203" i="4"/>
  <c r="A205" i="4"/>
  <c r="B204" i="4"/>
  <c r="A206" i="4" l="1"/>
  <c r="B205" i="4"/>
  <c r="F204" i="4"/>
  <c r="D204" i="4"/>
  <c r="F205" i="4" l="1"/>
  <c r="D205" i="4"/>
  <c r="A207" i="4"/>
  <c r="B206" i="4"/>
  <c r="F206" i="4" l="1"/>
  <c r="D206" i="4"/>
  <c r="A208" i="4"/>
  <c r="B207" i="4"/>
  <c r="F207" i="4" l="1"/>
  <c r="D207" i="4"/>
  <c r="A209" i="4"/>
  <c r="B208" i="4"/>
  <c r="D208" i="4" l="1"/>
  <c r="F208" i="4"/>
  <c r="A210" i="4"/>
  <c r="B209" i="4"/>
  <c r="A211" i="4" l="1"/>
  <c r="B210" i="4"/>
  <c r="F209" i="4"/>
  <c r="D209" i="4"/>
  <c r="F210" i="4" l="1"/>
  <c r="D210" i="4"/>
  <c r="A212" i="4"/>
  <c r="B211" i="4"/>
  <c r="F211" i="4" l="1"/>
  <c r="D211" i="4"/>
  <c r="A213" i="4"/>
  <c r="B212" i="4"/>
  <c r="F212" i="4" l="1"/>
  <c r="D212" i="4"/>
  <c r="A214" i="4"/>
  <c r="B213" i="4"/>
  <c r="A215" i="4" l="1"/>
  <c r="B214" i="4"/>
  <c r="F213" i="4"/>
  <c r="D213" i="4"/>
  <c r="F214" i="4" l="1"/>
  <c r="D214" i="4"/>
  <c r="A216" i="4"/>
  <c r="B215" i="4"/>
  <c r="D215" i="4" l="1"/>
  <c r="F215" i="4"/>
  <c r="A217" i="4"/>
  <c r="B216" i="4"/>
  <c r="F216" i="4" l="1"/>
  <c r="D216" i="4"/>
  <c r="A218" i="4"/>
  <c r="B217" i="4"/>
  <c r="F217" i="4" l="1"/>
  <c r="D217" i="4"/>
  <c r="A219" i="4"/>
  <c r="B218" i="4"/>
  <c r="F218" i="4" l="1"/>
  <c r="D218" i="4"/>
  <c r="A220" i="4"/>
  <c r="B219" i="4"/>
  <c r="F219" i="4" l="1"/>
  <c r="D219" i="4"/>
  <c r="A221" i="4"/>
  <c r="B220" i="4"/>
  <c r="D220" i="4" l="1"/>
  <c r="F220" i="4"/>
  <c r="A222" i="4"/>
  <c r="B221" i="4"/>
  <c r="F221" i="4" l="1"/>
  <c r="D221" i="4"/>
  <c r="A223" i="4"/>
  <c r="B222" i="4"/>
  <c r="F222" i="4" l="1"/>
  <c r="D222" i="4"/>
  <c r="A224" i="4"/>
  <c r="B223" i="4"/>
  <c r="F223" i="4" l="1"/>
  <c r="D223" i="4"/>
  <c r="A225" i="4"/>
  <c r="B224" i="4"/>
  <c r="A226" i="4" l="1"/>
  <c r="B225" i="4"/>
  <c r="F224" i="4"/>
  <c r="D224" i="4"/>
  <c r="F225" i="4" l="1"/>
  <c r="D225" i="4"/>
  <c r="A227" i="4"/>
  <c r="B226" i="4"/>
  <c r="A228" i="4" l="1"/>
  <c r="B227" i="4"/>
  <c r="F226" i="4"/>
  <c r="D226" i="4"/>
  <c r="D227" i="4" l="1"/>
  <c r="F227" i="4"/>
  <c r="A229" i="4"/>
  <c r="B228" i="4"/>
  <c r="F228" i="4" l="1"/>
  <c r="D228" i="4"/>
  <c r="A230" i="4"/>
  <c r="B229" i="4"/>
  <c r="A231" i="4" l="1"/>
  <c r="B230" i="4"/>
  <c r="F229" i="4"/>
  <c r="D229" i="4"/>
  <c r="F230" i="4" l="1"/>
  <c r="D230" i="4"/>
  <c r="A232" i="4"/>
  <c r="B231" i="4"/>
  <c r="F231" i="4" l="1"/>
  <c r="D231" i="4"/>
  <c r="A233" i="4"/>
  <c r="B232" i="4"/>
  <c r="A234" i="4" l="1"/>
  <c r="B233" i="4"/>
  <c r="D232" i="4"/>
  <c r="F232" i="4"/>
  <c r="F233" i="4" l="1"/>
  <c r="D233" i="4"/>
  <c r="A235" i="4"/>
  <c r="B234" i="4"/>
  <c r="F234" i="4" l="1"/>
  <c r="D234" i="4"/>
  <c r="A236" i="4"/>
  <c r="B235" i="4"/>
  <c r="F235" i="4" l="1"/>
  <c r="D235" i="4"/>
  <c r="A237" i="4"/>
  <c r="B236" i="4"/>
  <c r="A238" i="4" l="1"/>
  <c r="B237" i="4"/>
  <c r="F236" i="4"/>
  <c r="D236" i="4"/>
  <c r="F237" i="4" l="1"/>
  <c r="D237" i="4"/>
  <c r="A239" i="4"/>
  <c r="B238" i="4"/>
  <c r="B239" i="4" l="1"/>
  <c r="A240" i="4"/>
  <c r="D238" i="4"/>
  <c r="F238" i="4"/>
  <c r="A241" i="4" l="1"/>
  <c r="B240" i="4"/>
  <c r="D239" i="4"/>
  <c r="F239" i="4"/>
  <c r="F240" i="4" l="1"/>
  <c r="D240" i="4"/>
  <c r="A242" i="4"/>
  <c r="B241" i="4"/>
  <c r="A243" i="4" l="1"/>
  <c r="B242" i="4"/>
  <c r="F241" i="4"/>
  <c r="D241" i="4"/>
  <c r="F242" i="4" l="1"/>
  <c r="D242" i="4"/>
  <c r="A244" i="4"/>
  <c r="B243" i="4"/>
  <c r="A245" i="4" l="1"/>
  <c r="B244" i="4"/>
  <c r="F243" i="4"/>
  <c r="D243" i="4"/>
  <c r="D244" i="4" l="1"/>
  <c r="F244" i="4"/>
  <c r="A246" i="4"/>
  <c r="B245" i="4"/>
  <c r="F245" i="4" l="1"/>
  <c r="D245" i="4"/>
  <c r="A247" i="4"/>
  <c r="B246" i="4"/>
  <c r="A248" i="4" l="1"/>
  <c r="B247" i="4"/>
  <c r="F246" i="4"/>
  <c r="D246" i="4"/>
  <c r="F247" i="4" l="1"/>
  <c r="D247" i="4"/>
  <c r="A249" i="4"/>
  <c r="B248" i="4"/>
  <c r="F248" i="4" l="1"/>
  <c r="D248" i="4"/>
  <c r="A250" i="4"/>
  <c r="B249" i="4"/>
  <c r="F249" i="4" l="1"/>
  <c r="D249" i="4"/>
  <c r="A251" i="4"/>
  <c r="B250" i="4"/>
  <c r="F250" i="4" l="1"/>
  <c r="D250" i="4"/>
  <c r="A252" i="4"/>
  <c r="B251" i="4"/>
  <c r="D251" i="4" l="1"/>
  <c r="F251" i="4"/>
  <c r="A253" i="4"/>
  <c r="B252" i="4"/>
  <c r="F252" i="4" l="1"/>
  <c r="D252" i="4"/>
  <c r="A254" i="4"/>
  <c r="B253" i="4"/>
  <c r="F253" i="4" l="1"/>
  <c r="D253" i="4"/>
  <c r="A255" i="4"/>
  <c r="B254" i="4"/>
  <c r="A256" i="4" l="1"/>
  <c r="B255" i="4"/>
  <c r="F254" i="4"/>
  <c r="D254" i="4"/>
  <c r="F255" i="4" l="1"/>
  <c r="D255" i="4"/>
  <c r="A257" i="4"/>
  <c r="B256" i="4"/>
  <c r="D256" i="4" l="1"/>
  <c r="F256" i="4"/>
  <c r="A258" i="4"/>
  <c r="B257" i="4"/>
  <c r="F257" i="4" l="1"/>
  <c r="D257" i="4"/>
  <c r="A259" i="4"/>
  <c r="B258" i="4"/>
  <c r="F258" i="4" l="1"/>
  <c r="D258" i="4"/>
  <c r="A260" i="4"/>
  <c r="B259" i="4"/>
  <c r="A261" i="4" l="1"/>
  <c r="B260" i="4"/>
  <c r="F259" i="4"/>
  <c r="D259" i="4"/>
  <c r="F260" i="4" l="1"/>
  <c r="D260" i="4"/>
  <c r="A262" i="4"/>
  <c r="B261" i="4"/>
  <c r="F261" i="4" l="1"/>
  <c r="D261" i="4"/>
  <c r="A263" i="4"/>
  <c r="B262" i="4"/>
  <c r="F262" i="4" l="1"/>
  <c r="D262" i="4"/>
  <c r="B263" i="4"/>
  <c r="A264" i="4"/>
  <c r="B264" i="4" l="1"/>
  <c r="A265" i="4"/>
  <c r="D263" i="4"/>
  <c r="F263" i="4"/>
  <c r="B265" i="4" l="1"/>
  <c r="A266" i="4"/>
  <c r="F264" i="4"/>
  <c r="D264" i="4"/>
  <c r="A267" i="4" l="1"/>
  <c r="B266" i="4"/>
  <c r="F265" i="4"/>
  <c r="D265" i="4"/>
  <c r="F266" i="4" l="1"/>
  <c r="D266" i="4"/>
  <c r="A268" i="4"/>
  <c r="B267" i="4"/>
  <c r="F267" i="4" l="1"/>
  <c r="D267" i="4"/>
  <c r="B268" i="4"/>
  <c r="A269" i="4"/>
  <c r="D268" i="4" l="1"/>
  <c r="F268" i="4"/>
  <c r="A270" i="4"/>
  <c r="B269" i="4"/>
  <c r="F269" i="4" l="1"/>
  <c r="D269" i="4"/>
  <c r="A271" i="4"/>
  <c r="B270" i="4"/>
  <c r="F270" i="4" l="1"/>
  <c r="D270" i="4"/>
  <c r="A272" i="4"/>
  <c r="B271" i="4"/>
  <c r="A273" i="4" l="1"/>
  <c r="B272" i="4"/>
  <c r="F271" i="4"/>
  <c r="D271" i="4"/>
  <c r="F272" i="4" l="1"/>
  <c r="D272" i="4"/>
  <c r="A274" i="4"/>
  <c r="B273" i="4"/>
  <c r="F273" i="4" l="1"/>
  <c r="D273" i="4"/>
  <c r="A275" i="4"/>
  <c r="B274" i="4"/>
  <c r="F274" i="4" l="1"/>
  <c r="D274" i="4"/>
  <c r="A276" i="4"/>
  <c r="B275" i="4"/>
  <c r="D275" i="4" l="1"/>
  <c r="F275" i="4"/>
  <c r="B276" i="4"/>
  <c r="A277" i="4"/>
  <c r="A278" i="4" l="1"/>
  <c r="B277" i="4"/>
  <c r="F276" i="4"/>
  <c r="D276" i="4"/>
  <c r="F277" i="4" l="1"/>
  <c r="D277" i="4"/>
  <c r="A279" i="4"/>
  <c r="B278" i="4"/>
  <c r="F278" i="4" l="1"/>
  <c r="D278" i="4"/>
  <c r="A280" i="4"/>
  <c r="B279" i="4"/>
  <c r="A281" i="4" l="1"/>
  <c r="B280" i="4"/>
  <c r="F279" i="4"/>
  <c r="D279" i="4"/>
  <c r="D280" i="4" l="1"/>
  <c r="F280" i="4"/>
  <c r="A282" i="4"/>
  <c r="B281" i="4"/>
  <c r="F281" i="4" l="1"/>
  <c r="D281" i="4"/>
  <c r="A283" i="4"/>
  <c r="B282" i="4"/>
  <c r="A284" i="4" l="1"/>
  <c r="B283" i="4"/>
  <c r="F282" i="4"/>
  <c r="D282" i="4"/>
  <c r="F283" i="4" l="1"/>
  <c r="D283" i="4"/>
  <c r="A285" i="4"/>
  <c r="B284" i="4"/>
  <c r="F284" i="4" l="1"/>
  <c r="D284" i="4"/>
  <c r="A286" i="4"/>
  <c r="B285" i="4"/>
  <c r="A287" i="4" l="1"/>
  <c r="B286" i="4"/>
  <c r="F285" i="4"/>
  <c r="D285" i="4"/>
  <c r="D286" i="4" l="1"/>
  <c r="F286" i="4"/>
  <c r="A288" i="4"/>
  <c r="B287" i="4"/>
  <c r="D287" i="4" l="1"/>
  <c r="F287" i="4"/>
  <c r="A289" i="4"/>
  <c r="B288" i="4"/>
  <c r="F288" i="4" l="1"/>
  <c r="D288" i="4"/>
  <c r="B289" i="4"/>
  <c r="A290" i="4"/>
  <c r="F289" i="4" l="1"/>
  <c r="D289" i="4"/>
  <c r="A291" i="4"/>
  <c r="B290" i="4"/>
  <c r="A292" i="4" l="1"/>
  <c r="B291" i="4"/>
  <c r="F290" i="4"/>
  <c r="D290" i="4"/>
  <c r="F291" i="4" l="1"/>
  <c r="D291" i="4"/>
  <c r="A293" i="4"/>
  <c r="B292" i="4"/>
  <c r="A294" i="4" l="1"/>
  <c r="B293" i="4"/>
  <c r="D292" i="4"/>
  <c r="F292" i="4"/>
  <c r="F293" i="4" l="1"/>
  <c r="D293" i="4"/>
  <c r="A295" i="4"/>
  <c r="B294" i="4"/>
  <c r="A296" i="4" l="1"/>
  <c r="B295" i="4"/>
  <c r="F294" i="4"/>
  <c r="D294" i="4"/>
  <c r="F295" i="4" l="1"/>
  <c r="D295" i="4"/>
  <c r="A297" i="4"/>
  <c r="B296" i="4"/>
  <c r="F296" i="4" l="1"/>
  <c r="D296" i="4"/>
  <c r="A298" i="4"/>
  <c r="B297" i="4"/>
  <c r="F297" i="4" l="1"/>
  <c r="D297" i="4"/>
  <c r="A299" i="4"/>
  <c r="B298" i="4"/>
  <c r="F298" i="4" l="1"/>
  <c r="D298" i="4"/>
  <c r="A300" i="4"/>
  <c r="B299" i="4"/>
  <c r="D299" i="4" l="1"/>
  <c r="F299" i="4"/>
  <c r="A301" i="4"/>
  <c r="B300" i="4"/>
  <c r="F300" i="4" l="1"/>
  <c r="D300" i="4"/>
  <c r="A302" i="4"/>
  <c r="B301" i="4"/>
  <c r="F301" i="4" l="1"/>
  <c r="D301" i="4"/>
  <c r="A303" i="4"/>
  <c r="B302" i="4"/>
  <c r="A304" i="4" l="1"/>
  <c r="B304" i="4" s="1"/>
  <c r="B303" i="4"/>
  <c r="F302" i="4"/>
  <c r="D302" i="4"/>
  <c r="F303" i="4" l="1"/>
  <c r="D303" i="4"/>
  <c r="D304" i="4"/>
  <c r="F304" i="4"/>
</calcChain>
</file>

<file path=xl/sharedStrings.xml><?xml version="1.0" encoding="utf-8"?>
<sst xmlns="http://schemas.openxmlformats.org/spreadsheetml/2006/main" count="35" uniqueCount="20">
  <si>
    <t>E</t>
  </si>
  <si>
    <t>bohrperangstrom</t>
  </si>
  <si>
    <t>QM</t>
  </si>
  <si>
    <t>squared</t>
  </si>
  <si>
    <t>distance (pm)</t>
  </si>
  <si>
    <t>distance (bohr)</t>
  </si>
  <si>
    <t>Manz_stretch</t>
  </si>
  <si>
    <t>SST</t>
  </si>
  <si>
    <t>(DE)^2</t>
  </si>
  <si>
    <t>E_model</t>
  </si>
  <si>
    <t>R-squared</t>
  </si>
  <si>
    <t>SSE</t>
  </si>
  <si>
    <t>Manz stretch potential</t>
  </si>
  <si>
    <t>k</t>
  </si>
  <si>
    <t>gamma</t>
  </si>
  <si>
    <t>Morse stretch potential</t>
  </si>
  <si>
    <t>opt length (bohr)</t>
  </si>
  <si>
    <t>Morse_potential</t>
  </si>
  <si>
    <t>Morse potential using predicted exponent</t>
  </si>
  <si>
    <t>CCSD energy in hartree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</si>
</sst>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166" fontId="2" fillId="0" borderId="0" xfId="0" applyNumberFormat="1" applyFont="1"/>
    <xf numFmtId="166" fontId="4" fillId="0" borderId="0" xfId="0" applyNumberFormat="1" applyFont="1"/>
    <xf numFmtId="164" fontId="2" fillId="0" borderId="0" xfId="0" applyNumberFormat="1" applyFont="1"/>
    <xf numFmtId="164" fontId="2" fillId="2" borderId="0" xfId="0" applyNumberFormat="1" applyFont="1" applyFill="1"/>
    <xf numFmtId="0" fontId="2" fillId="2" borderId="0" xfId="0" applyFont="1" applyFill="1"/>
    <xf numFmtId="164" fontId="4" fillId="2" borderId="0" xfId="0" applyNumberFormat="1" applyFont="1" applyFill="1"/>
    <xf numFmtId="0" fontId="4" fillId="2" borderId="0" xfId="0" applyFont="1" applyFill="1"/>
    <xf numFmtId="11" fontId="2" fillId="2" borderId="0" xfId="0" applyNumberFormat="1" applyFont="1" applyFill="1"/>
    <xf numFmtId="165" fontId="2" fillId="2" borderId="0" xfId="0" applyNumberFormat="1" applyFont="1" applyFill="1"/>
    <xf numFmtId="0" fontId="5" fillId="0" borderId="0" xfId="0" applyFont="1"/>
    <xf numFmtId="165" fontId="5" fillId="0" borderId="0" xfId="0" applyNumberFormat="1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36136522373752"/>
          <c:y val="4.4570564486660746E-2"/>
          <c:w val="0.78035073539655875"/>
          <c:h val="0.70188562578919911"/>
        </c:manualLayout>
      </c:layout>
      <c:scatterChart>
        <c:scatterStyle val="lineMarker"/>
        <c:varyColors val="0"/>
        <c:ser>
          <c:idx val="1"/>
          <c:order val="0"/>
          <c:tx>
            <c:v>quantum chemistry (CCSD)</c:v>
          </c:tx>
          <c:spPr>
            <a:ln w="25400" cap="rnd">
              <a:noFill/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Sheet1!$A$5:$A$10</c:f>
              <c:numCache>
                <c:formatCode>General</c:formatCode>
                <c:ptCount val="6"/>
                <c:pt idx="0">
                  <c:v>75</c:v>
                </c:pt>
                <c:pt idx="1">
                  <c:v>100</c:v>
                </c:pt>
                <c:pt idx="2">
                  <c:v>119.428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</c:numCache>
            </c:numRef>
          </c:xVal>
          <c:yVal>
            <c:numRef>
              <c:f>Sheet1!$D$5:$D$10</c:f>
              <c:numCache>
                <c:formatCode>General</c:formatCode>
                <c:ptCount val="6"/>
                <c:pt idx="0">
                  <c:v>1.055855059999999</c:v>
                </c:pt>
                <c:pt idx="1">
                  <c:v>9.5709110000001374E-2</c:v>
                </c:pt>
                <c:pt idx="2">
                  <c:v>0</c:v>
                </c:pt>
                <c:pt idx="3">
                  <c:v>7.5062590000015916E-2</c:v>
                </c:pt>
                <c:pt idx="4">
                  <c:v>0.19763589000001502</c:v>
                </c:pt>
                <c:pt idx="5">
                  <c:v>0.20367453000000069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8E8-4036-8E6C-5F7C373B4E8A}"/>
            </c:ext>
          </c:extLst>
        </c:ser>
        <c:ser>
          <c:idx val="0"/>
          <c:order val="1"/>
          <c:tx>
            <c:v>Manz stretch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model_predictions!$A$4:$A$304</c:f>
              <c:numCache>
                <c:formatCode>General</c:formatCode>
                <c:ptCount val="30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</c:v>
                </c:pt>
                <c:pt idx="61">
                  <c:v>111</c:v>
                </c:pt>
                <c:pt idx="62">
                  <c:v>112</c:v>
                </c:pt>
                <c:pt idx="63">
                  <c:v>113</c:v>
                </c:pt>
                <c:pt idx="64">
                  <c:v>114</c:v>
                </c:pt>
                <c:pt idx="65">
                  <c:v>115</c:v>
                </c:pt>
                <c:pt idx="66">
                  <c:v>116</c:v>
                </c:pt>
                <c:pt idx="67">
                  <c:v>117</c:v>
                </c:pt>
                <c:pt idx="68">
                  <c:v>118</c:v>
                </c:pt>
                <c:pt idx="69">
                  <c:v>119</c:v>
                </c:pt>
                <c:pt idx="70">
                  <c:v>120</c:v>
                </c:pt>
                <c:pt idx="71">
                  <c:v>121</c:v>
                </c:pt>
                <c:pt idx="72">
                  <c:v>122</c:v>
                </c:pt>
                <c:pt idx="73">
                  <c:v>123</c:v>
                </c:pt>
                <c:pt idx="74">
                  <c:v>124</c:v>
                </c:pt>
                <c:pt idx="75">
                  <c:v>125</c:v>
                </c:pt>
                <c:pt idx="76">
                  <c:v>126</c:v>
                </c:pt>
                <c:pt idx="77">
                  <c:v>127</c:v>
                </c:pt>
                <c:pt idx="78">
                  <c:v>128</c:v>
                </c:pt>
                <c:pt idx="79">
                  <c:v>129</c:v>
                </c:pt>
                <c:pt idx="80">
                  <c:v>130</c:v>
                </c:pt>
                <c:pt idx="81">
                  <c:v>131</c:v>
                </c:pt>
                <c:pt idx="82">
                  <c:v>132</c:v>
                </c:pt>
                <c:pt idx="83">
                  <c:v>133</c:v>
                </c:pt>
                <c:pt idx="84">
                  <c:v>134</c:v>
                </c:pt>
                <c:pt idx="85">
                  <c:v>135</c:v>
                </c:pt>
                <c:pt idx="86">
                  <c:v>136</c:v>
                </c:pt>
                <c:pt idx="87">
                  <c:v>137</c:v>
                </c:pt>
                <c:pt idx="88">
                  <c:v>138</c:v>
                </c:pt>
                <c:pt idx="89">
                  <c:v>139</c:v>
                </c:pt>
                <c:pt idx="90">
                  <c:v>140</c:v>
                </c:pt>
                <c:pt idx="91">
                  <c:v>141</c:v>
                </c:pt>
                <c:pt idx="92">
                  <c:v>142</c:v>
                </c:pt>
                <c:pt idx="93">
                  <c:v>143</c:v>
                </c:pt>
                <c:pt idx="94">
                  <c:v>144</c:v>
                </c:pt>
                <c:pt idx="95">
                  <c:v>145</c:v>
                </c:pt>
                <c:pt idx="96">
                  <c:v>146</c:v>
                </c:pt>
                <c:pt idx="97">
                  <c:v>147</c:v>
                </c:pt>
                <c:pt idx="98">
                  <c:v>148</c:v>
                </c:pt>
                <c:pt idx="99">
                  <c:v>149</c:v>
                </c:pt>
                <c:pt idx="100">
                  <c:v>150</c:v>
                </c:pt>
                <c:pt idx="101">
                  <c:v>151</c:v>
                </c:pt>
                <c:pt idx="102">
                  <c:v>152</c:v>
                </c:pt>
                <c:pt idx="103">
                  <c:v>153</c:v>
                </c:pt>
                <c:pt idx="104">
                  <c:v>154</c:v>
                </c:pt>
                <c:pt idx="105">
                  <c:v>155</c:v>
                </c:pt>
                <c:pt idx="106">
                  <c:v>156</c:v>
                </c:pt>
                <c:pt idx="107">
                  <c:v>157</c:v>
                </c:pt>
                <c:pt idx="108">
                  <c:v>158</c:v>
                </c:pt>
                <c:pt idx="109">
                  <c:v>159</c:v>
                </c:pt>
                <c:pt idx="110">
                  <c:v>160</c:v>
                </c:pt>
                <c:pt idx="111">
                  <c:v>161</c:v>
                </c:pt>
                <c:pt idx="112">
                  <c:v>162</c:v>
                </c:pt>
                <c:pt idx="113">
                  <c:v>163</c:v>
                </c:pt>
                <c:pt idx="114">
                  <c:v>164</c:v>
                </c:pt>
                <c:pt idx="115">
                  <c:v>165</c:v>
                </c:pt>
                <c:pt idx="116">
                  <c:v>166</c:v>
                </c:pt>
                <c:pt idx="117">
                  <c:v>167</c:v>
                </c:pt>
                <c:pt idx="118">
                  <c:v>168</c:v>
                </c:pt>
                <c:pt idx="119">
                  <c:v>169</c:v>
                </c:pt>
                <c:pt idx="120">
                  <c:v>170</c:v>
                </c:pt>
                <c:pt idx="121">
                  <c:v>171</c:v>
                </c:pt>
                <c:pt idx="122">
                  <c:v>172</c:v>
                </c:pt>
                <c:pt idx="123">
                  <c:v>173</c:v>
                </c:pt>
                <c:pt idx="124">
                  <c:v>174</c:v>
                </c:pt>
                <c:pt idx="125">
                  <c:v>175</c:v>
                </c:pt>
                <c:pt idx="126">
                  <c:v>176</c:v>
                </c:pt>
                <c:pt idx="127">
                  <c:v>177</c:v>
                </c:pt>
                <c:pt idx="128">
                  <c:v>178</c:v>
                </c:pt>
                <c:pt idx="129">
                  <c:v>179</c:v>
                </c:pt>
                <c:pt idx="130">
                  <c:v>180</c:v>
                </c:pt>
                <c:pt idx="131">
                  <c:v>181</c:v>
                </c:pt>
                <c:pt idx="132">
                  <c:v>182</c:v>
                </c:pt>
                <c:pt idx="133">
                  <c:v>183</c:v>
                </c:pt>
                <c:pt idx="134">
                  <c:v>184</c:v>
                </c:pt>
                <c:pt idx="135">
                  <c:v>185</c:v>
                </c:pt>
                <c:pt idx="136">
                  <c:v>186</c:v>
                </c:pt>
                <c:pt idx="137">
                  <c:v>187</c:v>
                </c:pt>
                <c:pt idx="138">
                  <c:v>188</c:v>
                </c:pt>
                <c:pt idx="139">
                  <c:v>189</c:v>
                </c:pt>
                <c:pt idx="140">
                  <c:v>190</c:v>
                </c:pt>
                <c:pt idx="141">
                  <c:v>191</c:v>
                </c:pt>
                <c:pt idx="142">
                  <c:v>192</c:v>
                </c:pt>
                <c:pt idx="143">
                  <c:v>193</c:v>
                </c:pt>
                <c:pt idx="144">
                  <c:v>194</c:v>
                </c:pt>
                <c:pt idx="145">
                  <c:v>195</c:v>
                </c:pt>
                <c:pt idx="146">
                  <c:v>196</c:v>
                </c:pt>
                <c:pt idx="147">
                  <c:v>197</c:v>
                </c:pt>
                <c:pt idx="148">
                  <c:v>198</c:v>
                </c:pt>
                <c:pt idx="149">
                  <c:v>199</c:v>
                </c:pt>
                <c:pt idx="150">
                  <c:v>200</c:v>
                </c:pt>
                <c:pt idx="151">
                  <c:v>201</c:v>
                </c:pt>
                <c:pt idx="152">
                  <c:v>202</c:v>
                </c:pt>
                <c:pt idx="153">
                  <c:v>203</c:v>
                </c:pt>
                <c:pt idx="154">
                  <c:v>204</c:v>
                </c:pt>
                <c:pt idx="155">
                  <c:v>205</c:v>
                </c:pt>
                <c:pt idx="156">
                  <c:v>206</c:v>
                </c:pt>
                <c:pt idx="157">
                  <c:v>207</c:v>
                </c:pt>
                <c:pt idx="158">
                  <c:v>208</c:v>
                </c:pt>
                <c:pt idx="159">
                  <c:v>209</c:v>
                </c:pt>
                <c:pt idx="160">
                  <c:v>210</c:v>
                </c:pt>
                <c:pt idx="161">
                  <c:v>211</c:v>
                </c:pt>
                <c:pt idx="162">
                  <c:v>212</c:v>
                </c:pt>
                <c:pt idx="163">
                  <c:v>213</c:v>
                </c:pt>
                <c:pt idx="164">
                  <c:v>214</c:v>
                </c:pt>
                <c:pt idx="165">
                  <c:v>215</c:v>
                </c:pt>
                <c:pt idx="166">
                  <c:v>216</c:v>
                </c:pt>
                <c:pt idx="167">
                  <c:v>217</c:v>
                </c:pt>
                <c:pt idx="168">
                  <c:v>218</c:v>
                </c:pt>
                <c:pt idx="169">
                  <c:v>219</c:v>
                </c:pt>
                <c:pt idx="170">
                  <c:v>220</c:v>
                </c:pt>
                <c:pt idx="171">
                  <c:v>221</c:v>
                </c:pt>
                <c:pt idx="172">
                  <c:v>222</c:v>
                </c:pt>
                <c:pt idx="173">
                  <c:v>223</c:v>
                </c:pt>
                <c:pt idx="174">
                  <c:v>224</c:v>
                </c:pt>
                <c:pt idx="175">
                  <c:v>225</c:v>
                </c:pt>
                <c:pt idx="176">
                  <c:v>226</c:v>
                </c:pt>
                <c:pt idx="177">
                  <c:v>227</c:v>
                </c:pt>
                <c:pt idx="178">
                  <c:v>228</c:v>
                </c:pt>
                <c:pt idx="179">
                  <c:v>229</c:v>
                </c:pt>
                <c:pt idx="180">
                  <c:v>230</c:v>
                </c:pt>
                <c:pt idx="181">
                  <c:v>231</c:v>
                </c:pt>
                <c:pt idx="182">
                  <c:v>232</c:v>
                </c:pt>
                <c:pt idx="183">
                  <c:v>233</c:v>
                </c:pt>
                <c:pt idx="184">
                  <c:v>234</c:v>
                </c:pt>
                <c:pt idx="185">
                  <c:v>235</c:v>
                </c:pt>
                <c:pt idx="186">
                  <c:v>236</c:v>
                </c:pt>
                <c:pt idx="187">
                  <c:v>237</c:v>
                </c:pt>
                <c:pt idx="188">
                  <c:v>238</c:v>
                </c:pt>
                <c:pt idx="189">
                  <c:v>239</c:v>
                </c:pt>
                <c:pt idx="190">
                  <c:v>240</c:v>
                </c:pt>
                <c:pt idx="191">
                  <c:v>241</c:v>
                </c:pt>
                <c:pt idx="192">
                  <c:v>242</c:v>
                </c:pt>
                <c:pt idx="193">
                  <c:v>243</c:v>
                </c:pt>
                <c:pt idx="194">
                  <c:v>244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248</c:v>
                </c:pt>
                <c:pt idx="199">
                  <c:v>249</c:v>
                </c:pt>
                <c:pt idx="200">
                  <c:v>250</c:v>
                </c:pt>
                <c:pt idx="201">
                  <c:v>251</c:v>
                </c:pt>
                <c:pt idx="202">
                  <c:v>252</c:v>
                </c:pt>
                <c:pt idx="203">
                  <c:v>253</c:v>
                </c:pt>
                <c:pt idx="204">
                  <c:v>254</c:v>
                </c:pt>
                <c:pt idx="205">
                  <c:v>255</c:v>
                </c:pt>
                <c:pt idx="206">
                  <c:v>256</c:v>
                </c:pt>
                <c:pt idx="207">
                  <c:v>257</c:v>
                </c:pt>
                <c:pt idx="208">
                  <c:v>258</c:v>
                </c:pt>
                <c:pt idx="209">
                  <c:v>259</c:v>
                </c:pt>
                <c:pt idx="210">
                  <c:v>260</c:v>
                </c:pt>
                <c:pt idx="211">
                  <c:v>261</c:v>
                </c:pt>
                <c:pt idx="212">
                  <c:v>262</c:v>
                </c:pt>
                <c:pt idx="213">
                  <c:v>263</c:v>
                </c:pt>
                <c:pt idx="214">
                  <c:v>264</c:v>
                </c:pt>
                <c:pt idx="215">
                  <c:v>265</c:v>
                </c:pt>
                <c:pt idx="216">
                  <c:v>266</c:v>
                </c:pt>
                <c:pt idx="217">
                  <c:v>267</c:v>
                </c:pt>
                <c:pt idx="218">
                  <c:v>268</c:v>
                </c:pt>
                <c:pt idx="219">
                  <c:v>269</c:v>
                </c:pt>
                <c:pt idx="220">
                  <c:v>270</c:v>
                </c:pt>
                <c:pt idx="221">
                  <c:v>271</c:v>
                </c:pt>
                <c:pt idx="222">
                  <c:v>272</c:v>
                </c:pt>
                <c:pt idx="223">
                  <c:v>273</c:v>
                </c:pt>
                <c:pt idx="224">
                  <c:v>274</c:v>
                </c:pt>
                <c:pt idx="225">
                  <c:v>275</c:v>
                </c:pt>
                <c:pt idx="226">
                  <c:v>276</c:v>
                </c:pt>
                <c:pt idx="227">
                  <c:v>277</c:v>
                </c:pt>
                <c:pt idx="228">
                  <c:v>278</c:v>
                </c:pt>
                <c:pt idx="229">
                  <c:v>279</c:v>
                </c:pt>
                <c:pt idx="230">
                  <c:v>280</c:v>
                </c:pt>
                <c:pt idx="231">
                  <c:v>281</c:v>
                </c:pt>
                <c:pt idx="232">
                  <c:v>282</c:v>
                </c:pt>
                <c:pt idx="233">
                  <c:v>283</c:v>
                </c:pt>
                <c:pt idx="234">
                  <c:v>284</c:v>
                </c:pt>
                <c:pt idx="235">
                  <c:v>285</c:v>
                </c:pt>
                <c:pt idx="236">
                  <c:v>286</c:v>
                </c:pt>
                <c:pt idx="237">
                  <c:v>287</c:v>
                </c:pt>
                <c:pt idx="238">
                  <c:v>288</c:v>
                </c:pt>
                <c:pt idx="239">
                  <c:v>289</c:v>
                </c:pt>
                <c:pt idx="240">
                  <c:v>290</c:v>
                </c:pt>
                <c:pt idx="241">
                  <c:v>291</c:v>
                </c:pt>
                <c:pt idx="242">
                  <c:v>292</c:v>
                </c:pt>
                <c:pt idx="243">
                  <c:v>293</c:v>
                </c:pt>
                <c:pt idx="244">
                  <c:v>294</c:v>
                </c:pt>
                <c:pt idx="245">
                  <c:v>295</c:v>
                </c:pt>
                <c:pt idx="246">
                  <c:v>296</c:v>
                </c:pt>
                <c:pt idx="247">
                  <c:v>297</c:v>
                </c:pt>
                <c:pt idx="248">
                  <c:v>298</c:v>
                </c:pt>
                <c:pt idx="249">
                  <c:v>299</c:v>
                </c:pt>
                <c:pt idx="250">
                  <c:v>300</c:v>
                </c:pt>
                <c:pt idx="251">
                  <c:v>301</c:v>
                </c:pt>
                <c:pt idx="252">
                  <c:v>302</c:v>
                </c:pt>
                <c:pt idx="253">
                  <c:v>303</c:v>
                </c:pt>
                <c:pt idx="254">
                  <c:v>304</c:v>
                </c:pt>
                <c:pt idx="255">
                  <c:v>305</c:v>
                </c:pt>
                <c:pt idx="256">
                  <c:v>306</c:v>
                </c:pt>
                <c:pt idx="257">
                  <c:v>307</c:v>
                </c:pt>
                <c:pt idx="258">
                  <c:v>308</c:v>
                </c:pt>
                <c:pt idx="259">
                  <c:v>309</c:v>
                </c:pt>
                <c:pt idx="260">
                  <c:v>310</c:v>
                </c:pt>
                <c:pt idx="261">
                  <c:v>311</c:v>
                </c:pt>
                <c:pt idx="262">
                  <c:v>312</c:v>
                </c:pt>
                <c:pt idx="263">
                  <c:v>313</c:v>
                </c:pt>
                <c:pt idx="264">
                  <c:v>314</c:v>
                </c:pt>
                <c:pt idx="265">
                  <c:v>315</c:v>
                </c:pt>
                <c:pt idx="266">
                  <c:v>316</c:v>
                </c:pt>
                <c:pt idx="267">
                  <c:v>317</c:v>
                </c:pt>
                <c:pt idx="268">
                  <c:v>318</c:v>
                </c:pt>
                <c:pt idx="269">
                  <c:v>319</c:v>
                </c:pt>
                <c:pt idx="270">
                  <c:v>320</c:v>
                </c:pt>
                <c:pt idx="271">
                  <c:v>321</c:v>
                </c:pt>
                <c:pt idx="272">
                  <c:v>322</c:v>
                </c:pt>
                <c:pt idx="273">
                  <c:v>323</c:v>
                </c:pt>
                <c:pt idx="274">
                  <c:v>324</c:v>
                </c:pt>
                <c:pt idx="275">
                  <c:v>325</c:v>
                </c:pt>
                <c:pt idx="276">
                  <c:v>326</c:v>
                </c:pt>
                <c:pt idx="277">
                  <c:v>327</c:v>
                </c:pt>
                <c:pt idx="278">
                  <c:v>328</c:v>
                </c:pt>
                <c:pt idx="279">
                  <c:v>329</c:v>
                </c:pt>
                <c:pt idx="280">
                  <c:v>330</c:v>
                </c:pt>
                <c:pt idx="281">
                  <c:v>331</c:v>
                </c:pt>
                <c:pt idx="282">
                  <c:v>332</c:v>
                </c:pt>
                <c:pt idx="283">
                  <c:v>333</c:v>
                </c:pt>
                <c:pt idx="284">
                  <c:v>334</c:v>
                </c:pt>
                <c:pt idx="285">
                  <c:v>335</c:v>
                </c:pt>
                <c:pt idx="286">
                  <c:v>336</c:v>
                </c:pt>
                <c:pt idx="287">
                  <c:v>337</c:v>
                </c:pt>
                <c:pt idx="288">
                  <c:v>338</c:v>
                </c:pt>
                <c:pt idx="289">
                  <c:v>339</c:v>
                </c:pt>
                <c:pt idx="290">
                  <c:v>340</c:v>
                </c:pt>
                <c:pt idx="291">
                  <c:v>341</c:v>
                </c:pt>
                <c:pt idx="292">
                  <c:v>342</c:v>
                </c:pt>
                <c:pt idx="293">
                  <c:v>343</c:v>
                </c:pt>
                <c:pt idx="294">
                  <c:v>344</c:v>
                </c:pt>
                <c:pt idx="295">
                  <c:v>345</c:v>
                </c:pt>
                <c:pt idx="296">
                  <c:v>346</c:v>
                </c:pt>
                <c:pt idx="297">
                  <c:v>347</c:v>
                </c:pt>
                <c:pt idx="298">
                  <c:v>348</c:v>
                </c:pt>
                <c:pt idx="299">
                  <c:v>349</c:v>
                </c:pt>
                <c:pt idx="300">
                  <c:v>350</c:v>
                </c:pt>
              </c:numCache>
            </c:numRef>
          </c:xVal>
          <c:yVal>
            <c:numRef>
              <c:f>model_predictions!$D$4:$D$304</c:f>
              <c:numCache>
                <c:formatCode>General</c:formatCode>
                <c:ptCount val="301"/>
                <c:pt idx="0">
                  <c:v>3.4048993977646655</c:v>
                </c:pt>
                <c:pt idx="1">
                  <c:v>3.2192020497923521</c:v>
                </c:pt>
                <c:pt idx="2">
                  <c:v>3.0425165308153539</c:v>
                </c:pt>
                <c:pt idx="3">
                  <c:v>2.8744382296485336</c:v>
                </c:pt>
                <c:pt idx="4">
                  <c:v>2.7145800125055097</c:v>
                </c:pt>
                <c:pt idx="5">
                  <c:v>2.562571483719029</c:v>
                </c:pt>
                <c:pt idx="6">
                  <c:v>2.418058277361907</c:v>
                </c:pt>
                <c:pt idx="7">
                  <c:v>2.2807013784858423</c:v>
                </c:pt>
                <c:pt idx="8">
                  <c:v>2.1501764727485377</c:v>
                </c:pt>
                <c:pt idx="9">
                  <c:v>2.0261733232502759</c:v>
                </c:pt>
                <c:pt idx="10">
                  <c:v>1.9083951734499718</c:v>
                </c:pt>
                <c:pt idx="11">
                  <c:v>1.7965581750773219</c:v>
                </c:pt>
                <c:pt idx="12">
                  <c:v>1.6903908400026015</c:v>
                </c:pt>
                <c:pt idx="13">
                  <c:v>1.5896335150684768</c:v>
                </c:pt>
                <c:pt idx="14">
                  <c:v>1.4940378789295199</c:v>
                </c:pt>
                <c:pt idx="15">
                  <c:v>1.4033664599844882</c:v>
                </c:pt>
                <c:pt idx="16">
                  <c:v>1.3173921745243478</c:v>
                </c:pt>
                <c:pt idx="17">
                  <c:v>1.2358978842552792</c:v>
                </c:pt>
                <c:pt idx="18">
                  <c:v>1.1586759723907381</c:v>
                </c:pt>
                <c:pt idx="19">
                  <c:v>1.0855279375399303</c:v>
                </c:pt>
                <c:pt idx="20">
                  <c:v>1.0162640046521587</c:v>
                </c:pt>
                <c:pt idx="21">
                  <c:v>0.95070275230701329</c:v>
                </c:pt>
                <c:pt idx="22">
                  <c:v>0.8886707556699196</c:v>
                </c:pt>
                <c:pt idx="23">
                  <c:v>0.83000224446063686</c:v>
                </c:pt>
                <c:pt idx="24">
                  <c:v>0.77453877530938009</c:v>
                </c:pt>
                <c:pt idx="25">
                  <c:v>0.72212891790110334</c:v>
                </c:pt>
                <c:pt idx="26">
                  <c:v>0.67262795433335487</c:v>
                </c:pt>
                <c:pt idx="27">
                  <c:v>0.62589759113688603</c:v>
                </c:pt>
                <c:pt idx="28">
                  <c:v>0.58180568343105998</c:v>
                </c:pt>
                <c:pt idx="29">
                  <c:v>0.54022597070795164</c:v>
                </c:pt>
                <c:pt idx="30">
                  <c:v>0.50103782376004335</c:v>
                </c:pt>
                <c:pt idx="31">
                  <c:v>0.46412600228651341</c:v>
                </c:pt>
                <c:pt idx="32">
                  <c:v>0.42938042273240712</c:v>
                </c:pt>
                <c:pt idx="33">
                  <c:v>0.39669593593345204</c:v>
                </c:pt>
                <c:pt idx="34">
                  <c:v>0.36597211415702763</c:v>
                </c:pt>
                <c:pt idx="35">
                  <c:v>0.33711304714675222</c:v>
                </c:pt>
                <c:pt idx="36">
                  <c:v>0.31002714679447485</c:v>
                </c:pt>
                <c:pt idx="37">
                  <c:v>0.28462696007904309</c:v>
                </c:pt>
                <c:pt idx="38">
                  <c:v>0.26082898992621234</c:v>
                </c:pt>
                <c:pt idx="39">
                  <c:v>0.23855352365838434</c:v>
                </c:pt>
                <c:pt idx="40">
                  <c:v>0.21772446871665493</c:v>
                </c:pt>
                <c:pt idx="41">
                  <c:v>0.19826919535079937</c:v>
                </c:pt>
                <c:pt idx="42">
                  <c:v>0.18011838598550284</c:v>
                </c:pt>
                <c:pt idx="43">
                  <c:v>0.16320589098323041</c:v>
                </c:pt>
                <c:pt idx="44">
                  <c:v>0.14746859053578437</c:v>
                </c:pt>
                <c:pt idx="45">
                  <c:v>0.13284626242769615</c:v>
                </c:pt>
                <c:pt idx="46">
                  <c:v>0.11928145542531349</c:v>
                </c:pt>
                <c:pt idx="47">
                  <c:v>0.1067193680556503</c:v>
                </c:pt>
                <c:pt idx="48">
                  <c:v>9.510773254889858E-2</c:v>
                </c:pt>
                <c:pt idx="49">
                  <c:v>8.4396703727892722E-2</c:v>
                </c:pt>
                <c:pt idx="50">
                  <c:v>7.4538752636846298E-2</c:v>
                </c:pt>
                <c:pt idx="51">
                  <c:v>6.5488564710308311E-2</c:v>
                </c:pt>
                <c:pt idx="52">
                  <c:v>5.7202942291592354E-2</c:v>
                </c:pt>
                <c:pt idx="53">
                  <c:v>4.9640711317850895E-2</c:v>
                </c:pt>
                <c:pt idx="54">
                  <c:v>4.2762631996601207E-2</c:v>
                </c:pt>
                <c:pt idx="55">
                  <c:v>3.6531313305790868E-2</c:v>
                </c:pt>
                <c:pt idx="56">
                  <c:v>3.0911131156498791E-2</c:v>
                </c:pt>
                <c:pt idx="57">
                  <c:v>2.5868150064066644E-2</c:v>
                </c:pt>
                <c:pt idx="58">
                  <c:v>2.1370048179882885E-2</c:v>
                </c:pt>
                <c:pt idx="59">
                  <c:v>1.7386045542211046E-2</c:v>
                </c:pt>
                <c:pt idx="60">
                  <c:v>1.3886835410348276E-2</c:v>
                </c:pt>
                <c:pt idx="61">
                  <c:v>1.0844518552073095E-2</c:v>
                </c:pt>
                <c:pt idx="62">
                  <c:v>8.23254035975882E-3</c:v>
                </c:pt>
                <c:pt idx="63">
                  <c:v>6.0256306757379002E-3</c:v>
                </c:pt>
                <c:pt idx="64">
                  <c:v>4.1997462124824664E-3</c:v>
                </c:pt>
                <c:pt idx="65">
                  <c:v>2.7320154579478901E-3</c:v>
                </c:pt>
                <c:pt idx="66">
                  <c:v>1.600685961009508E-3</c:v>
                </c:pt>
                <c:pt idx="67">
                  <c:v>7.8507389630741442E-4</c:v>
                </c:pt>
                <c:pt idx="68">
                  <c:v>2.6551581202781171E-4</c:v>
                </c:pt>
                <c:pt idx="69">
                  <c:v>2.3322468181994985E-5</c:v>
                </c:pt>
                <c:pt idx="70">
                  <c:v>4.0734676807630183E-5</c:v>
                </c:pt>
                <c:pt idx="71">
                  <c:v>3.0088105922658275E-4</c:v>
                </c:pt>
                <c:pt idx="72">
                  <c:v>7.8773763904309659E-4</c:v>
                </c:pt>
                <c:pt idx="73">
                  <c:v>1.4860891929705693E-3</c:v>
                </c:pt>
                <c:pt idx="74">
                  <c:v>2.3814922848387128E-3</c:v>
                </c:pt>
                <c:pt idx="75">
                  <c:v>3.4602399112609282E-3</c:v>
                </c:pt>
                <c:pt idx="76">
                  <c:v>4.7093276904350712E-3</c:v>
                </c:pt>
                <c:pt idx="77">
                  <c:v>6.1164215284296788E-3</c:v>
                </c:pt>
                <c:pt idx="78">
                  <c:v>7.669826700055055E-3</c:v>
                </c:pt>
                <c:pt idx="79">
                  <c:v>9.3584582840620083E-3</c:v>
                </c:pt>
                <c:pt idx="80">
                  <c:v>1.1171812894935228E-2</c:v>
                </c:pt>
                <c:pt idx="81">
                  <c:v>1.3099941655977537E-2</c:v>
                </c:pt>
                <c:pt idx="82">
                  <c:v>1.513342436069922E-2</c:v>
                </c:pt>
                <c:pt idx="83">
                  <c:v>1.7263344771755406E-2</c:v>
                </c:pt>
                <c:pt idx="84">
                  <c:v>1.9481267008807396E-2</c:v>
                </c:pt>
                <c:pt idx="85">
                  <c:v>2.1779212978728976E-2</c:v>
                </c:pt>
                <c:pt idx="86">
                  <c:v>2.4149640803536831E-2</c:v>
                </c:pt>
                <c:pt idx="87">
                  <c:v>2.6585424203303048E-2</c:v>
                </c:pt>
                <c:pt idx="88">
                  <c:v>2.9079832793107278E-2</c:v>
                </c:pt>
                <c:pt idx="89">
                  <c:v>3.1626513254811216E-2</c:v>
                </c:pt>
                <c:pt idx="90">
                  <c:v>3.4219471346088E-2</c:v>
                </c:pt>
                <c:pt idx="91">
                  <c:v>3.6853054710726786E-2</c:v>
                </c:pt>
                <c:pt idx="92">
                  <c:v>3.9521936455746781E-2</c:v>
                </c:pt>
                <c:pt idx="93">
                  <c:v>4.2221099462313706E-2</c:v>
                </c:pt>
                <c:pt idx="94">
                  <c:v>4.4945821398837953E-2</c:v>
                </c:pt>
                <c:pt idx="95">
                  <c:v>4.7691660405978629E-2</c:v>
                </c:pt>
                <c:pt idx="96">
                  <c:v>5.0454441424548836E-2</c:v>
                </c:pt>
                <c:pt idx="97">
                  <c:v>5.3230243138549647E-2</c:v>
                </c:pt>
                <c:pt idx="98">
                  <c:v>5.6015385506731109E-2</c:v>
                </c:pt>
                <c:pt idx="99">
                  <c:v>5.88064178572077E-2</c:v>
                </c:pt>
                <c:pt idx="100">
                  <c:v>6.160010752073132E-2</c:v>
                </c:pt>
                <c:pt idx="101">
                  <c:v>6.4393428979262257E-2</c:v>
                </c:pt>
                <c:pt idx="102">
                  <c:v>6.7183553507464855E-2</c:v>
                </c:pt>
                <c:pt idx="103">
                  <c:v>6.9967839285706726E-2</c:v>
                </c:pt>
                <c:pt idx="104">
                  <c:v>7.2743821964047758E-2</c:v>
                </c:pt>
                <c:pt idx="105">
                  <c:v>7.5509205657578293E-2</c:v>
                </c:pt>
                <c:pt idx="106">
                  <c:v>7.8261854354297306E-2</c:v>
                </c:pt>
                <c:pt idx="107">
                  <c:v>8.099978371752431E-2</c:v>
                </c:pt>
                <c:pt idx="108">
                  <c:v>8.3721153265603074E-2</c:v>
                </c:pt>
                <c:pt idx="109">
                  <c:v>8.6424258912390084E-2</c:v>
                </c:pt>
                <c:pt idx="110">
                  <c:v>8.9107525852722483E-2</c:v>
                </c:pt>
                <c:pt idx="111">
                  <c:v>9.176950177773642E-2</c:v>
                </c:pt>
                <c:pt idx="112">
                  <c:v>9.4408850405549069E-2</c:v>
                </c:pt>
                <c:pt idx="113">
                  <c:v>9.7024345313439384E-2</c:v>
                </c:pt>
                <c:pt idx="114">
                  <c:v>9.9614864058251387E-2</c:v>
                </c:pt>
                <c:pt idx="115">
                  <c:v>0.10217938257231397</c:v>
                </c:pt>
                <c:pt idx="116">
                  <c:v>0.10471696982271318</c:v>
                </c:pt>
                <c:pt idx="117">
                  <c:v>0.10722678272227533</c:v>
                </c:pt>
                <c:pt idx="118">
                  <c:v>0.10970806128111524</c:v>
                </c:pt>
                <c:pt idx="119">
                  <c:v>0.11216012398808518</c:v>
                </c:pt>
                <c:pt idx="120">
                  <c:v>0.11458236341191452</c:v>
                </c:pt>
                <c:pt idx="121">
                  <c:v>0.11697424201227151</c:v>
                </c:pt>
                <c:pt idx="122">
                  <c:v>0.11933528815139553</c:v>
                </c:pt>
                <c:pt idx="123">
                  <c:v>0.12166509229735289</c:v>
                </c:pt>
                <c:pt idx="124">
                  <c:v>0.12396330341035207</c:v>
                </c:pt>
                <c:pt idx="125">
                  <c:v>0.12622962550392669</c:v>
                </c:pt>
                <c:pt idx="126">
                  <c:v>0.12846381437314286</c:v>
                </c:pt>
                <c:pt idx="127">
                  <c:v>0.13066567448233188</c:v>
                </c:pt>
                <c:pt idx="128">
                  <c:v>0.13283505600516704</c:v>
                </c:pt>
                <c:pt idx="129">
                  <c:v>0.1349718520102208</c:v>
                </c:pt>
                <c:pt idx="130">
                  <c:v>0.13707599578542848</c:v>
                </c:pt>
                <c:pt idx="131">
                  <c:v>0.13914745829517508</c:v>
                </c:pt>
                <c:pt idx="132">
                  <c:v>0.14118624576399172</c:v>
                </c:pt>
                <c:pt idx="133">
                  <c:v>0.14319239738110973</c:v>
                </c:pt>
                <c:pt idx="134">
                  <c:v>0.14516598312037038</c:v>
                </c:pt>
                <c:pt idx="135">
                  <c:v>0.14710710167022806</c:v>
                </c:pt>
                <c:pt idx="136">
                  <c:v>0.14901587846881309</c:v>
                </c:pt>
                <c:pt idx="137">
                  <c:v>0.15089246383924121</c:v>
                </c:pt>
                <c:pt idx="138">
                  <c:v>0.15273703122056492</c:v>
                </c:pt>
                <c:pt idx="139">
                  <c:v>0.1545497754899651</c:v>
                </c:pt>
                <c:pt idx="140">
                  <c:v>0.15633091137197233</c:v>
                </c:pt>
                <c:pt idx="141">
                  <c:v>0.15808067193069333</c:v>
                </c:pt>
                <c:pt idx="142">
                  <c:v>0.1597993071411927</c:v>
                </c:pt>
                <c:pt idx="143">
                  <c:v>0.16148708253635077</c:v>
                </c:pt>
                <c:pt idx="144">
                  <c:v>0.16314427792567934</c:v>
                </c:pt>
                <c:pt idx="145">
                  <c:v>0.16477118618273182</c:v>
                </c:pt>
                <c:pt idx="146">
                  <c:v>0.16636811209789396</c:v>
                </c:pt>
                <c:pt idx="147">
                  <c:v>0.16793537129348102</c:v>
                </c:pt>
                <c:pt idx="148">
                  <c:v>0.16947328919820526</c:v>
                </c:pt>
                <c:pt idx="149">
                  <c:v>0.17098220007820591</c:v>
                </c:pt>
                <c:pt idx="150">
                  <c:v>0.17246244612196049</c:v>
                </c:pt>
                <c:pt idx="151">
                  <c:v>0.17391437657651226</c:v>
                </c:pt>
                <c:pt idx="152">
                  <c:v>0.17533834693256611</c:v>
                </c:pt>
                <c:pt idx="153">
                  <c:v>0.17673471815611105</c:v>
                </c:pt>
                <c:pt idx="154">
                  <c:v>0.17810385596433503</c:v>
                </c:pt>
                <c:pt idx="155">
                  <c:v>0.1794461301436949</c:v>
                </c:pt>
                <c:pt idx="156">
                  <c:v>0.18076191390810128</c:v>
                </c:pt>
                <c:pt idx="157">
                  <c:v>0.18205158329527069</c:v>
                </c:pt>
                <c:pt idx="158">
                  <c:v>0.183315516599382</c:v>
                </c:pt>
                <c:pt idx="159">
                  <c:v>0.18455409383826094</c:v>
                </c:pt>
                <c:pt idx="160">
                  <c:v>0.18576769625339434</c:v>
                </c:pt>
                <c:pt idx="161">
                  <c:v>0.18695670584115412</c:v>
                </c:pt>
                <c:pt idx="162">
                  <c:v>0.18812150491368329</c:v>
                </c:pt>
                <c:pt idx="163">
                  <c:v>0.18926247568796667</c:v>
                </c:pt>
                <c:pt idx="164">
                  <c:v>0.19037999990167631</c:v>
                </c:pt>
                <c:pt idx="165">
                  <c:v>0.19147445845444577</c:v>
                </c:pt>
                <c:pt idx="166">
                  <c:v>0.19254623107328878</c:v>
                </c:pt>
                <c:pt idx="167">
                  <c:v>0.19359569600093621</c:v>
                </c:pt>
                <c:pt idx="168">
                  <c:v>0.19462322970592238</c:v>
                </c:pt>
                <c:pt idx="169">
                  <c:v>0.19562920661330396</c:v>
                </c:pt>
                <c:pt idx="170">
                  <c:v>0.19661399885494807</c:v>
                </c:pt>
                <c:pt idx="171">
                  <c:v>0.19757797603837282</c:v>
                </c:pt>
                <c:pt idx="172">
                  <c:v>0.19852150503317337</c:v>
                </c:pt>
                <c:pt idx="173">
                  <c:v>0.19944494977410898</c:v>
                </c:pt>
                <c:pt idx="174">
                  <c:v>0.20034867107997051</c:v>
                </c:pt>
                <c:pt idx="175">
                  <c:v>0.20123302648738975</c:v>
                </c:pt>
                <c:pt idx="176">
                  <c:v>0.2020983700987892</c:v>
                </c:pt>
                <c:pt idx="177">
                  <c:v>0.20294505244371031</c:v>
                </c:pt>
                <c:pt idx="178">
                  <c:v>0.20377342035279319</c:v>
                </c:pt>
                <c:pt idx="179">
                  <c:v>0.20458381684371452</c:v>
                </c:pt>
                <c:pt idx="180">
                  <c:v>0.20537658101842479</c:v>
                </c:pt>
                <c:pt idx="181">
                  <c:v>0.20615204797105541</c:v>
                </c:pt>
                <c:pt idx="182">
                  <c:v>0.20691054870589767</c:v>
                </c:pt>
                <c:pt idx="183">
                  <c:v>0.20765241006488291</c:v>
                </c:pt>
                <c:pt idx="184">
                  <c:v>0.20837795466402184</c:v>
                </c:pt>
                <c:pt idx="185">
                  <c:v>0.20908750083828512</c:v>
                </c:pt>
                <c:pt idx="186">
                  <c:v>0.20978136259443525</c:v>
                </c:pt>
                <c:pt idx="187">
                  <c:v>0.21045984957133967</c:v>
                </c:pt>
                <c:pt idx="188">
                  <c:v>0.21112326700732195</c:v>
                </c:pt>
                <c:pt idx="189">
                  <c:v>0.21177191571412549</c:v>
                </c:pt>
                <c:pt idx="190">
                  <c:v>0.21240609205708913</c:v>
                </c:pt>
                <c:pt idx="191">
                  <c:v>0.21302608794114961</c:v>
                </c:pt>
                <c:pt idx="192">
                  <c:v>0.21363219080230872</c:v>
                </c:pt>
                <c:pt idx="193">
                  <c:v>0.21422468360421734</c:v>
                </c:pt>
                <c:pt idx="194">
                  <c:v>0.21480384483954928</c:v>
                </c:pt>
                <c:pt idx="195">
                  <c:v>0.21536994853585156</c:v>
                </c:pt>
                <c:pt idx="196">
                  <c:v>0.21592326426557482</c:v>
                </c:pt>
                <c:pt idx="197">
                  <c:v>0.21646405716000203</c:v>
                </c:pt>
                <c:pt idx="198">
                  <c:v>0.21699258792680889</c:v>
                </c:pt>
                <c:pt idx="199">
                  <c:v>0.21750911287100133</c:v>
                </c:pt>
                <c:pt idx="200">
                  <c:v>0.21801388391899013</c:v>
                </c:pt>
                <c:pt idx="201">
                  <c:v>0.21850714864557391</c:v>
                </c:pt>
                <c:pt idx="202">
                  <c:v>0.21898915030361474</c:v>
                </c:pt>
                <c:pt idx="203">
                  <c:v>0.21946012785620064</c:v>
                </c:pt>
                <c:pt idx="204">
                  <c:v>0.2199203160111011</c:v>
                </c:pt>
                <c:pt idx="205">
                  <c:v>0.22036994525733125</c:v>
                </c:pt>
                <c:pt idx="206">
                  <c:v>0.22080924190365081</c:v>
                </c:pt>
                <c:pt idx="207">
                  <c:v>0.22123842811883251</c:v>
                </c:pt>
                <c:pt idx="208">
                  <c:v>0.2216577219735443</c:v>
                </c:pt>
                <c:pt idx="209">
                  <c:v>0.22206733748369775</c:v>
                </c:pt>
                <c:pt idx="210">
                  <c:v>0.2224674846551227</c:v>
                </c:pt>
                <c:pt idx="211">
                  <c:v>0.22285836952943749</c:v>
                </c:pt>
                <c:pt idx="212">
                  <c:v>0.22324019423098923</c:v>
                </c:pt>
                <c:pt idx="213">
                  <c:v>0.22361315701474721</c:v>
                </c:pt>
                <c:pt idx="214">
                  <c:v>0.22397745231503863</c:v>
                </c:pt>
                <c:pt idx="215">
                  <c:v>0.22433327079502244</c:v>
                </c:pt>
                <c:pt idx="216">
                  <c:v>0.22468079939680197</c:v>
                </c:pt>
                <c:pt idx="217">
                  <c:v>0.225020221392085</c:v>
                </c:pt>
                <c:pt idx="218">
                  <c:v>0.22535171643330271</c:v>
                </c:pt>
                <c:pt idx="219">
                  <c:v>0.22567546060510646</c:v>
                </c:pt>
                <c:pt idx="220">
                  <c:v>0.225991626476165</c:v>
                </c:pt>
                <c:pt idx="221">
                  <c:v>0.22630038315118925</c:v>
                </c:pt>
                <c:pt idx="222">
                  <c:v>0.22660189632311739</c:v>
                </c:pt>
                <c:pt idx="223">
                  <c:v>0.22689632832539647</c:v>
                </c:pt>
                <c:pt idx="224">
                  <c:v>0.22718383818430019</c:v>
                </c:pt>
                <c:pt idx="225">
                  <c:v>0.22746458167122827</c:v>
                </c:pt>
                <c:pt idx="226">
                  <c:v>0.22773871135493401</c:v>
                </c:pt>
                <c:pt idx="227">
                  <c:v>0.22800637665363208</c:v>
                </c:pt>
                <c:pt idx="228">
                  <c:v>0.22826772388694086</c:v>
                </c:pt>
                <c:pt idx="229">
                  <c:v>0.22852289632761719</c:v>
                </c:pt>
                <c:pt idx="230">
                  <c:v>0.22877203425304377</c:v>
                </c:pt>
                <c:pt idx="231">
                  <c:v>0.22901527499643337</c:v>
                </c:pt>
                <c:pt idx="232">
                  <c:v>0.22925275299771514</c:v>
                </c:pt>
                <c:pt idx="233">
                  <c:v>0.22948459985407232</c:v>
                </c:pt>
                <c:pt idx="234">
                  <c:v>0.22971094437010225</c:v>
                </c:pt>
                <c:pt idx="235">
                  <c:v>0.22993191260757148</c:v>
                </c:pt>
                <c:pt idx="236">
                  <c:v>0.23014762793474219</c:v>
                </c:pt>
                <c:pt idx="237">
                  <c:v>0.23035821107524701</c:v>
                </c:pt>
                <c:pt idx="238">
                  <c:v>0.2305637801564914</c:v>
                </c:pt>
                <c:pt idx="239">
                  <c:v>0.23076445075756546</c:v>
                </c:pt>
                <c:pt idx="240">
                  <c:v>0.23096033595664742</c:v>
                </c:pt>
                <c:pt idx="241">
                  <c:v>0.2311515463778839</c:v>
                </c:pt>
                <c:pt idx="242">
                  <c:v>0.23133819023773267</c:v>
                </c:pt>
                <c:pt idx="243">
                  <c:v>0.23152037339075576</c:v>
                </c:pt>
                <c:pt idx="244">
                  <c:v>0.23169819937485195</c:v>
                </c:pt>
                <c:pt idx="245">
                  <c:v>0.23187176945591803</c:v>
                </c:pt>
                <c:pt idx="246">
                  <c:v>0.2320411826719313</c:v>
                </c:pt>
                <c:pt idx="247">
                  <c:v>0.23220653587644569</c:v>
                </c:pt>
                <c:pt idx="248">
                  <c:v>0.23236792378149415</c:v>
                </c:pt>
                <c:pt idx="249">
                  <c:v>0.2325254389998937</c:v>
                </c:pt>
                <c:pt idx="250">
                  <c:v>0.23267917208694708</c:v>
                </c:pt>
                <c:pt idx="251">
                  <c:v>0.23282921158153885</c:v>
                </c:pt>
                <c:pt idx="252">
                  <c:v>0.23297564404662249</c:v>
                </c:pt>
                <c:pt idx="253">
                  <c:v>0.23311855410909685</c:v>
                </c:pt>
                <c:pt idx="254">
                  <c:v>0.23325802449907143</c:v>
                </c:pt>
                <c:pt idx="255">
                  <c:v>0.23339413608851919</c:v>
                </c:pt>
                <c:pt idx="256">
                  <c:v>0.23352696792931776</c:v>
                </c:pt>
                <c:pt idx="257">
                  <c:v>0.23365659729067981</c:v>
                </c:pt>
                <c:pt idx="258">
                  <c:v>0.2337830996959738</c:v>
                </c:pt>
                <c:pt idx="259">
                  <c:v>0.23390654895893745</c:v>
                </c:pt>
                <c:pt idx="260">
                  <c:v>0.23402701721928604</c:v>
                </c:pt>
                <c:pt idx="261">
                  <c:v>0.23414457497771843</c:v>
                </c:pt>
                <c:pt idx="262">
                  <c:v>0.2342592911303247</c:v>
                </c:pt>
                <c:pt idx="263">
                  <c:v>0.23437123300239829</c:v>
                </c:pt>
                <c:pt idx="264">
                  <c:v>0.23448046638165745</c:v>
                </c:pt>
                <c:pt idx="265">
                  <c:v>0.23458705555088036</c:v>
                </c:pt>
                <c:pt idx="266">
                  <c:v>0.2346910633199577</c:v>
                </c:pt>
                <c:pt idx="267">
                  <c:v>0.23479255105736974</c:v>
                </c:pt>
                <c:pt idx="268">
                  <c:v>0.23489157872109065</c:v>
                </c:pt>
                <c:pt idx="269">
                  <c:v>0.23498820488892799</c:v>
                </c:pt>
                <c:pt idx="270">
                  <c:v>0.23508248678830149</c:v>
                </c:pt>
                <c:pt idx="271">
                  <c:v>0.2351744803254677</c:v>
                </c:pt>
                <c:pt idx="272">
                  <c:v>0.2352642401141968</c:v>
                </c:pt>
                <c:pt idx="273">
                  <c:v>0.23535181950390741</c:v>
                </c:pt>
                <c:pt idx="274">
                  <c:v>0.23543727060726624</c:v>
                </c:pt>
                <c:pt idx="275">
                  <c:v>0.23552064432725892</c:v>
                </c:pt>
                <c:pt idx="276">
                  <c:v>0.23560199038373869</c:v>
                </c:pt>
                <c:pt idx="277">
                  <c:v>0.23568135733945991</c:v>
                </c:pt>
                <c:pt idx="278">
                  <c:v>0.23575879262560329</c:v>
                </c:pt>
                <c:pt idx="279">
                  <c:v>0.23583434256679894</c:v>
                </c:pt>
                <c:pt idx="280">
                  <c:v>0.2359080524056561</c:v>
                </c:pt>
                <c:pt idx="281">
                  <c:v>0.23597996632680415</c:v>
                </c:pt>
                <c:pt idx="282">
                  <c:v>0.23605012748045442</c:v>
                </c:pt>
                <c:pt idx="283">
                  <c:v>0.23611857800548788</c:v>
                </c:pt>
                <c:pt idx="284">
                  <c:v>0.23618535905207738</c:v>
                </c:pt>
                <c:pt idx="285">
                  <c:v>0.23625051080385062</c:v>
                </c:pt>
                <c:pt idx="286">
                  <c:v>0.23631407249960146</c:v>
                </c:pt>
                <c:pt idx="287">
                  <c:v>0.23637608245455677</c:v>
                </c:pt>
                <c:pt idx="288">
                  <c:v>0.23643657808120547</c:v>
                </c:pt>
                <c:pt idx="289">
                  <c:v>0.23649559590969768</c:v>
                </c:pt>
                <c:pt idx="290">
                  <c:v>0.23655317160782027</c:v>
                </c:pt>
                <c:pt idx="291">
                  <c:v>0.23660934000055639</c:v>
                </c:pt>
                <c:pt idx="292">
                  <c:v>0.23666413508923609</c:v>
                </c:pt>
                <c:pt idx="293">
                  <c:v>0.23671759007028448</c:v>
                </c:pt>
                <c:pt idx="294">
                  <c:v>0.2367697373535749</c:v>
                </c:pt>
                <c:pt idx="295">
                  <c:v>0.23682060858039405</c:v>
                </c:pt>
                <c:pt idx="296">
                  <c:v>0.23687023464102544</c:v>
                </c:pt>
                <c:pt idx="297">
                  <c:v>0.23691864569195834</c:v>
                </c:pt>
                <c:pt idx="298">
                  <c:v>0.23696587117272905</c:v>
                </c:pt>
                <c:pt idx="299">
                  <c:v>0.23701193982240082</c:v>
                </c:pt>
                <c:pt idx="300">
                  <c:v>0.23705687969568934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8E8-4036-8E6C-5F7C373B4E8A}"/>
            </c:ext>
          </c:extLst>
        </c:ser>
        <c:ser>
          <c:idx val="2"/>
          <c:order val="2"/>
          <c:tx>
            <c:v>Morse stretch</c:v>
          </c:tx>
          <c:spPr>
            <a:ln w="254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model_predictions!$A$4:$A$304</c:f>
              <c:numCache>
                <c:formatCode>General</c:formatCode>
                <c:ptCount val="30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</c:v>
                </c:pt>
                <c:pt idx="61">
                  <c:v>111</c:v>
                </c:pt>
                <c:pt idx="62">
                  <c:v>112</c:v>
                </c:pt>
                <c:pt idx="63">
                  <c:v>113</c:v>
                </c:pt>
                <c:pt idx="64">
                  <c:v>114</c:v>
                </c:pt>
                <c:pt idx="65">
                  <c:v>115</c:v>
                </c:pt>
                <c:pt idx="66">
                  <c:v>116</c:v>
                </c:pt>
                <c:pt idx="67">
                  <c:v>117</c:v>
                </c:pt>
                <c:pt idx="68">
                  <c:v>118</c:v>
                </c:pt>
                <c:pt idx="69">
                  <c:v>119</c:v>
                </c:pt>
                <c:pt idx="70">
                  <c:v>120</c:v>
                </c:pt>
                <c:pt idx="71">
                  <c:v>121</c:v>
                </c:pt>
                <c:pt idx="72">
                  <c:v>122</c:v>
                </c:pt>
                <c:pt idx="73">
                  <c:v>123</c:v>
                </c:pt>
                <c:pt idx="74">
                  <c:v>124</c:v>
                </c:pt>
                <c:pt idx="75">
                  <c:v>125</c:v>
                </c:pt>
                <c:pt idx="76">
                  <c:v>126</c:v>
                </c:pt>
                <c:pt idx="77">
                  <c:v>127</c:v>
                </c:pt>
                <c:pt idx="78">
                  <c:v>128</c:v>
                </c:pt>
                <c:pt idx="79">
                  <c:v>129</c:v>
                </c:pt>
                <c:pt idx="80">
                  <c:v>130</c:v>
                </c:pt>
                <c:pt idx="81">
                  <c:v>131</c:v>
                </c:pt>
                <c:pt idx="82">
                  <c:v>132</c:v>
                </c:pt>
                <c:pt idx="83">
                  <c:v>133</c:v>
                </c:pt>
                <c:pt idx="84">
                  <c:v>134</c:v>
                </c:pt>
                <c:pt idx="85">
                  <c:v>135</c:v>
                </c:pt>
                <c:pt idx="86">
                  <c:v>136</c:v>
                </c:pt>
                <c:pt idx="87">
                  <c:v>137</c:v>
                </c:pt>
                <c:pt idx="88">
                  <c:v>138</c:v>
                </c:pt>
                <c:pt idx="89">
                  <c:v>139</c:v>
                </c:pt>
                <c:pt idx="90">
                  <c:v>140</c:v>
                </c:pt>
                <c:pt idx="91">
                  <c:v>141</c:v>
                </c:pt>
                <c:pt idx="92">
                  <c:v>142</c:v>
                </c:pt>
                <c:pt idx="93">
                  <c:v>143</c:v>
                </c:pt>
                <c:pt idx="94">
                  <c:v>144</c:v>
                </c:pt>
                <c:pt idx="95">
                  <c:v>145</c:v>
                </c:pt>
                <c:pt idx="96">
                  <c:v>146</c:v>
                </c:pt>
                <c:pt idx="97">
                  <c:v>147</c:v>
                </c:pt>
                <c:pt idx="98">
                  <c:v>148</c:v>
                </c:pt>
                <c:pt idx="99">
                  <c:v>149</c:v>
                </c:pt>
                <c:pt idx="100">
                  <c:v>150</c:v>
                </c:pt>
                <c:pt idx="101">
                  <c:v>151</c:v>
                </c:pt>
                <c:pt idx="102">
                  <c:v>152</c:v>
                </c:pt>
                <c:pt idx="103">
                  <c:v>153</c:v>
                </c:pt>
                <c:pt idx="104">
                  <c:v>154</c:v>
                </c:pt>
                <c:pt idx="105">
                  <c:v>155</c:v>
                </c:pt>
                <c:pt idx="106">
                  <c:v>156</c:v>
                </c:pt>
                <c:pt idx="107">
                  <c:v>157</c:v>
                </c:pt>
                <c:pt idx="108">
                  <c:v>158</c:v>
                </c:pt>
                <c:pt idx="109">
                  <c:v>159</c:v>
                </c:pt>
                <c:pt idx="110">
                  <c:v>160</c:v>
                </c:pt>
                <c:pt idx="111">
                  <c:v>161</c:v>
                </c:pt>
                <c:pt idx="112">
                  <c:v>162</c:v>
                </c:pt>
                <c:pt idx="113">
                  <c:v>163</c:v>
                </c:pt>
                <c:pt idx="114">
                  <c:v>164</c:v>
                </c:pt>
                <c:pt idx="115">
                  <c:v>165</c:v>
                </c:pt>
                <c:pt idx="116">
                  <c:v>166</c:v>
                </c:pt>
                <c:pt idx="117">
                  <c:v>167</c:v>
                </c:pt>
                <c:pt idx="118">
                  <c:v>168</c:v>
                </c:pt>
                <c:pt idx="119">
                  <c:v>169</c:v>
                </c:pt>
                <c:pt idx="120">
                  <c:v>170</c:v>
                </c:pt>
                <c:pt idx="121">
                  <c:v>171</c:v>
                </c:pt>
                <c:pt idx="122">
                  <c:v>172</c:v>
                </c:pt>
                <c:pt idx="123">
                  <c:v>173</c:v>
                </c:pt>
                <c:pt idx="124">
                  <c:v>174</c:v>
                </c:pt>
                <c:pt idx="125">
                  <c:v>175</c:v>
                </c:pt>
                <c:pt idx="126">
                  <c:v>176</c:v>
                </c:pt>
                <c:pt idx="127">
                  <c:v>177</c:v>
                </c:pt>
                <c:pt idx="128">
                  <c:v>178</c:v>
                </c:pt>
                <c:pt idx="129">
                  <c:v>179</c:v>
                </c:pt>
                <c:pt idx="130">
                  <c:v>180</c:v>
                </c:pt>
                <c:pt idx="131">
                  <c:v>181</c:v>
                </c:pt>
                <c:pt idx="132">
                  <c:v>182</c:v>
                </c:pt>
                <c:pt idx="133">
                  <c:v>183</c:v>
                </c:pt>
                <c:pt idx="134">
                  <c:v>184</c:v>
                </c:pt>
                <c:pt idx="135">
                  <c:v>185</c:v>
                </c:pt>
                <c:pt idx="136">
                  <c:v>186</c:v>
                </c:pt>
                <c:pt idx="137">
                  <c:v>187</c:v>
                </c:pt>
                <c:pt idx="138">
                  <c:v>188</c:v>
                </c:pt>
                <c:pt idx="139">
                  <c:v>189</c:v>
                </c:pt>
                <c:pt idx="140">
                  <c:v>190</c:v>
                </c:pt>
                <c:pt idx="141">
                  <c:v>191</c:v>
                </c:pt>
                <c:pt idx="142">
                  <c:v>192</c:v>
                </c:pt>
                <c:pt idx="143">
                  <c:v>193</c:v>
                </c:pt>
                <c:pt idx="144">
                  <c:v>194</c:v>
                </c:pt>
                <c:pt idx="145">
                  <c:v>195</c:v>
                </c:pt>
                <c:pt idx="146">
                  <c:v>196</c:v>
                </c:pt>
                <c:pt idx="147">
                  <c:v>197</c:v>
                </c:pt>
                <c:pt idx="148">
                  <c:v>198</c:v>
                </c:pt>
                <c:pt idx="149">
                  <c:v>199</c:v>
                </c:pt>
                <c:pt idx="150">
                  <c:v>200</c:v>
                </c:pt>
                <c:pt idx="151">
                  <c:v>201</c:v>
                </c:pt>
                <c:pt idx="152">
                  <c:v>202</c:v>
                </c:pt>
                <c:pt idx="153">
                  <c:v>203</c:v>
                </c:pt>
                <c:pt idx="154">
                  <c:v>204</c:v>
                </c:pt>
                <c:pt idx="155">
                  <c:v>205</c:v>
                </c:pt>
                <c:pt idx="156">
                  <c:v>206</c:v>
                </c:pt>
                <c:pt idx="157">
                  <c:v>207</c:v>
                </c:pt>
                <c:pt idx="158">
                  <c:v>208</c:v>
                </c:pt>
                <c:pt idx="159">
                  <c:v>209</c:v>
                </c:pt>
                <c:pt idx="160">
                  <c:v>210</c:v>
                </c:pt>
                <c:pt idx="161">
                  <c:v>211</c:v>
                </c:pt>
                <c:pt idx="162">
                  <c:v>212</c:v>
                </c:pt>
                <c:pt idx="163">
                  <c:v>213</c:v>
                </c:pt>
                <c:pt idx="164">
                  <c:v>214</c:v>
                </c:pt>
                <c:pt idx="165">
                  <c:v>215</c:v>
                </c:pt>
                <c:pt idx="166">
                  <c:v>216</c:v>
                </c:pt>
                <c:pt idx="167">
                  <c:v>217</c:v>
                </c:pt>
                <c:pt idx="168">
                  <c:v>218</c:v>
                </c:pt>
                <c:pt idx="169">
                  <c:v>219</c:v>
                </c:pt>
                <c:pt idx="170">
                  <c:v>220</c:v>
                </c:pt>
                <c:pt idx="171">
                  <c:v>221</c:v>
                </c:pt>
                <c:pt idx="172">
                  <c:v>222</c:v>
                </c:pt>
                <c:pt idx="173">
                  <c:v>223</c:v>
                </c:pt>
                <c:pt idx="174">
                  <c:v>224</c:v>
                </c:pt>
                <c:pt idx="175">
                  <c:v>225</c:v>
                </c:pt>
                <c:pt idx="176">
                  <c:v>226</c:v>
                </c:pt>
                <c:pt idx="177">
                  <c:v>227</c:v>
                </c:pt>
                <c:pt idx="178">
                  <c:v>228</c:v>
                </c:pt>
                <c:pt idx="179">
                  <c:v>229</c:v>
                </c:pt>
                <c:pt idx="180">
                  <c:v>230</c:v>
                </c:pt>
                <c:pt idx="181">
                  <c:v>231</c:v>
                </c:pt>
                <c:pt idx="182">
                  <c:v>232</c:v>
                </c:pt>
                <c:pt idx="183">
                  <c:v>233</c:v>
                </c:pt>
                <c:pt idx="184">
                  <c:v>234</c:v>
                </c:pt>
                <c:pt idx="185">
                  <c:v>235</c:v>
                </c:pt>
                <c:pt idx="186">
                  <c:v>236</c:v>
                </c:pt>
                <c:pt idx="187">
                  <c:v>237</c:v>
                </c:pt>
                <c:pt idx="188">
                  <c:v>238</c:v>
                </c:pt>
                <c:pt idx="189">
                  <c:v>239</c:v>
                </c:pt>
                <c:pt idx="190">
                  <c:v>240</c:v>
                </c:pt>
                <c:pt idx="191">
                  <c:v>241</c:v>
                </c:pt>
                <c:pt idx="192">
                  <c:v>242</c:v>
                </c:pt>
                <c:pt idx="193">
                  <c:v>243</c:v>
                </c:pt>
                <c:pt idx="194">
                  <c:v>244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248</c:v>
                </c:pt>
                <c:pt idx="199">
                  <c:v>249</c:v>
                </c:pt>
                <c:pt idx="200">
                  <c:v>250</c:v>
                </c:pt>
                <c:pt idx="201">
                  <c:v>251</c:v>
                </c:pt>
                <c:pt idx="202">
                  <c:v>252</c:v>
                </c:pt>
                <c:pt idx="203">
                  <c:v>253</c:v>
                </c:pt>
                <c:pt idx="204">
                  <c:v>254</c:v>
                </c:pt>
                <c:pt idx="205">
                  <c:v>255</c:v>
                </c:pt>
                <c:pt idx="206">
                  <c:v>256</c:v>
                </c:pt>
                <c:pt idx="207">
                  <c:v>257</c:v>
                </c:pt>
                <c:pt idx="208">
                  <c:v>258</c:v>
                </c:pt>
                <c:pt idx="209">
                  <c:v>259</c:v>
                </c:pt>
                <c:pt idx="210">
                  <c:v>260</c:v>
                </c:pt>
                <c:pt idx="211">
                  <c:v>261</c:v>
                </c:pt>
                <c:pt idx="212">
                  <c:v>262</c:v>
                </c:pt>
                <c:pt idx="213">
                  <c:v>263</c:v>
                </c:pt>
                <c:pt idx="214">
                  <c:v>264</c:v>
                </c:pt>
                <c:pt idx="215">
                  <c:v>265</c:v>
                </c:pt>
                <c:pt idx="216">
                  <c:v>266</c:v>
                </c:pt>
                <c:pt idx="217">
                  <c:v>267</c:v>
                </c:pt>
                <c:pt idx="218">
                  <c:v>268</c:v>
                </c:pt>
                <c:pt idx="219">
                  <c:v>269</c:v>
                </c:pt>
                <c:pt idx="220">
                  <c:v>270</c:v>
                </c:pt>
                <c:pt idx="221">
                  <c:v>271</c:v>
                </c:pt>
                <c:pt idx="222">
                  <c:v>272</c:v>
                </c:pt>
                <c:pt idx="223">
                  <c:v>273</c:v>
                </c:pt>
                <c:pt idx="224">
                  <c:v>274</c:v>
                </c:pt>
                <c:pt idx="225">
                  <c:v>275</c:v>
                </c:pt>
                <c:pt idx="226">
                  <c:v>276</c:v>
                </c:pt>
                <c:pt idx="227">
                  <c:v>277</c:v>
                </c:pt>
                <c:pt idx="228">
                  <c:v>278</c:v>
                </c:pt>
                <c:pt idx="229">
                  <c:v>279</c:v>
                </c:pt>
                <c:pt idx="230">
                  <c:v>280</c:v>
                </c:pt>
                <c:pt idx="231">
                  <c:v>281</c:v>
                </c:pt>
                <c:pt idx="232">
                  <c:v>282</c:v>
                </c:pt>
                <c:pt idx="233">
                  <c:v>283</c:v>
                </c:pt>
                <c:pt idx="234">
                  <c:v>284</c:v>
                </c:pt>
                <c:pt idx="235">
                  <c:v>285</c:v>
                </c:pt>
                <c:pt idx="236">
                  <c:v>286</c:v>
                </c:pt>
                <c:pt idx="237">
                  <c:v>287</c:v>
                </c:pt>
                <c:pt idx="238">
                  <c:v>288</c:v>
                </c:pt>
                <c:pt idx="239">
                  <c:v>289</c:v>
                </c:pt>
                <c:pt idx="240">
                  <c:v>290</c:v>
                </c:pt>
                <c:pt idx="241">
                  <c:v>291</c:v>
                </c:pt>
                <c:pt idx="242">
                  <c:v>292</c:v>
                </c:pt>
                <c:pt idx="243">
                  <c:v>293</c:v>
                </c:pt>
                <c:pt idx="244">
                  <c:v>294</c:v>
                </c:pt>
                <c:pt idx="245">
                  <c:v>295</c:v>
                </c:pt>
                <c:pt idx="246">
                  <c:v>296</c:v>
                </c:pt>
                <c:pt idx="247">
                  <c:v>297</c:v>
                </c:pt>
                <c:pt idx="248">
                  <c:v>298</c:v>
                </c:pt>
                <c:pt idx="249">
                  <c:v>299</c:v>
                </c:pt>
                <c:pt idx="250">
                  <c:v>300</c:v>
                </c:pt>
                <c:pt idx="251">
                  <c:v>301</c:v>
                </c:pt>
                <c:pt idx="252">
                  <c:v>302</c:v>
                </c:pt>
                <c:pt idx="253">
                  <c:v>303</c:v>
                </c:pt>
                <c:pt idx="254">
                  <c:v>304</c:v>
                </c:pt>
                <c:pt idx="255">
                  <c:v>305</c:v>
                </c:pt>
                <c:pt idx="256">
                  <c:v>306</c:v>
                </c:pt>
                <c:pt idx="257">
                  <c:v>307</c:v>
                </c:pt>
                <c:pt idx="258">
                  <c:v>308</c:v>
                </c:pt>
                <c:pt idx="259">
                  <c:v>309</c:v>
                </c:pt>
                <c:pt idx="260">
                  <c:v>310</c:v>
                </c:pt>
                <c:pt idx="261">
                  <c:v>311</c:v>
                </c:pt>
                <c:pt idx="262">
                  <c:v>312</c:v>
                </c:pt>
                <c:pt idx="263">
                  <c:v>313</c:v>
                </c:pt>
                <c:pt idx="264">
                  <c:v>314</c:v>
                </c:pt>
                <c:pt idx="265">
                  <c:v>315</c:v>
                </c:pt>
                <c:pt idx="266">
                  <c:v>316</c:v>
                </c:pt>
                <c:pt idx="267">
                  <c:v>317</c:v>
                </c:pt>
                <c:pt idx="268">
                  <c:v>318</c:v>
                </c:pt>
                <c:pt idx="269">
                  <c:v>319</c:v>
                </c:pt>
                <c:pt idx="270">
                  <c:v>320</c:v>
                </c:pt>
                <c:pt idx="271">
                  <c:v>321</c:v>
                </c:pt>
                <c:pt idx="272">
                  <c:v>322</c:v>
                </c:pt>
                <c:pt idx="273">
                  <c:v>323</c:v>
                </c:pt>
                <c:pt idx="274">
                  <c:v>324</c:v>
                </c:pt>
                <c:pt idx="275">
                  <c:v>325</c:v>
                </c:pt>
                <c:pt idx="276">
                  <c:v>326</c:v>
                </c:pt>
                <c:pt idx="277">
                  <c:v>327</c:v>
                </c:pt>
                <c:pt idx="278">
                  <c:v>328</c:v>
                </c:pt>
                <c:pt idx="279">
                  <c:v>329</c:v>
                </c:pt>
                <c:pt idx="280">
                  <c:v>330</c:v>
                </c:pt>
                <c:pt idx="281">
                  <c:v>331</c:v>
                </c:pt>
                <c:pt idx="282">
                  <c:v>332</c:v>
                </c:pt>
                <c:pt idx="283">
                  <c:v>333</c:v>
                </c:pt>
                <c:pt idx="284">
                  <c:v>334</c:v>
                </c:pt>
                <c:pt idx="285">
                  <c:v>335</c:v>
                </c:pt>
                <c:pt idx="286">
                  <c:v>336</c:v>
                </c:pt>
                <c:pt idx="287">
                  <c:v>337</c:v>
                </c:pt>
                <c:pt idx="288">
                  <c:v>338</c:v>
                </c:pt>
                <c:pt idx="289">
                  <c:v>339</c:v>
                </c:pt>
                <c:pt idx="290">
                  <c:v>340</c:v>
                </c:pt>
                <c:pt idx="291">
                  <c:v>341</c:v>
                </c:pt>
                <c:pt idx="292">
                  <c:v>342</c:v>
                </c:pt>
                <c:pt idx="293">
                  <c:v>343</c:v>
                </c:pt>
                <c:pt idx="294">
                  <c:v>344</c:v>
                </c:pt>
                <c:pt idx="295">
                  <c:v>345</c:v>
                </c:pt>
                <c:pt idx="296">
                  <c:v>346</c:v>
                </c:pt>
                <c:pt idx="297">
                  <c:v>347</c:v>
                </c:pt>
                <c:pt idx="298">
                  <c:v>348</c:v>
                </c:pt>
                <c:pt idx="299">
                  <c:v>349</c:v>
                </c:pt>
                <c:pt idx="300">
                  <c:v>350</c:v>
                </c:pt>
              </c:numCache>
            </c:numRef>
          </c:xVal>
          <c:yVal>
            <c:numRef>
              <c:f>model_predictions!$F$4:$F$304</c:f>
              <c:numCache>
                <c:formatCode>General</c:formatCode>
                <c:ptCount val="301"/>
                <c:pt idx="0">
                  <c:v>5.7544776527687853</c:v>
                </c:pt>
                <c:pt idx="1">
                  <c:v>5.4069524267727802</c:v>
                </c:pt>
                <c:pt idx="2">
                  <c:v>5.0787348990978209</c:v>
                </c:pt>
                <c:pt idx="3">
                  <c:v>4.768804579173171</c:v>
                </c:pt>
                <c:pt idx="4">
                  <c:v>4.4761936978013264</c:v>
                </c:pt>
                <c:pt idx="5">
                  <c:v>4.1999845131870357</c:v>
                </c:pt>
                <c:pt idx="6">
                  <c:v>3.9393067538782627</c:v>
                </c:pt>
                <c:pt idx="7">
                  <c:v>3.6933351916797541</c:v>
                </c:pt>
                <c:pt idx="8">
                  <c:v>3.4612873379513531</c:v>
                </c:pt>
                <c:pt idx="9">
                  <c:v>3.2424212570364319</c:v>
                </c:pt>
                <c:pt idx="10">
                  <c:v>3.0360334908826254</c:v>
                </c:pt>
                <c:pt idx="11">
                  <c:v>2.8414570892174051</c:v>
                </c:pt>
                <c:pt idx="12">
                  <c:v>2.658059739926617</c:v>
                </c:pt>
                <c:pt idx="13">
                  <c:v>2.4852419945548698</c:v>
                </c:pt>
                <c:pt idx="14">
                  <c:v>2.322435584104054</c:v>
                </c:pt>
                <c:pt idx="15">
                  <c:v>2.1691018205503303</c:v>
                </c:pt>
                <c:pt idx="16">
                  <c:v>2.0247300797319538</c:v>
                </c:pt>
                <c:pt idx="17">
                  <c:v>1.8888363614802999</c:v>
                </c:pt>
                <c:pt idx="18">
                  <c:v>1.7609619230755889</c:v>
                </c:pt>
                <c:pt idx="19">
                  <c:v>1.6406719823070881</c:v>
                </c:pt>
                <c:pt idx="20">
                  <c:v>1.5275544866061259</c:v>
                </c:pt>
                <c:pt idx="21">
                  <c:v>1.4212189448989467</c:v>
                </c:pt>
                <c:pt idx="22">
                  <c:v>1.3212953189963754</c:v>
                </c:pt>
                <c:pt idx="23">
                  <c:v>1.2274329714983938</c:v>
                </c:pt>
                <c:pt idx="24">
                  <c:v>1.1392996673448486</c:v>
                </c:pt>
                <c:pt idx="25">
                  <c:v>1.0565806262887649</c:v>
                </c:pt>
                <c:pt idx="26">
                  <c:v>0.9789776237067811</c:v>
                </c:pt>
                <c:pt idx="27">
                  <c:v>0.9062081372921148</c:v>
                </c:pt>
                <c:pt idx="28">
                  <c:v>0.83800453729991309</c:v>
                </c:pt>
                <c:pt idx="29">
                  <c:v>0.77411331813281303</c:v>
                </c:pt>
                <c:pt idx="30">
                  <c:v>0.71429436916670741</c:v>
                </c:pt>
                <c:pt idx="31">
                  <c:v>0.65832028282305644</c:v>
                </c:pt>
                <c:pt idx="32">
                  <c:v>0.60597569799517059</c:v>
                </c:pt>
                <c:pt idx="33">
                  <c:v>0.55705667703175377</c:v>
                </c:pt>
                <c:pt idx="34">
                  <c:v>0.51137011457210835</c:v>
                </c:pt>
                <c:pt idx="35">
                  <c:v>0.46873317661380942</c:v>
                </c:pt>
                <c:pt idx="36">
                  <c:v>0.42897276827577185</c:v>
                </c:pt>
                <c:pt idx="37">
                  <c:v>0.39192502879751751</c:v>
                </c:pt>
                <c:pt idx="38">
                  <c:v>0.35743485238946754</c:v>
                </c:pt>
                <c:pt idx="39">
                  <c:v>0.32535543361927671</c:v>
                </c:pt>
                <c:pt idx="40">
                  <c:v>0.29554783608594071</c:v>
                </c:pt>
                <c:pt idx="41">
                  <c:v>0.2678805831966769</c:v>
                </c:pt>
                <c:pt idx="42">
                  <c:v>0.2422292699217051</c:v>
                </c:pt>
                <c:pt idx="43">
                  <c:v>0.21847619445907965</c:v>
                </c:pt>
                <c:pt idx="44">
                  <c:v>0.1965100087959181</c:v>
                </c:pt>
                <c:pt idx="45">
                  <c:v>0.17622538720376843</c:v>
                </c:pt>
                <c:pt idx="46">
                  <c:v>0.15752271175469737</c:v>
                </c:pt>
                <c:pt idx="47">
                  <c:v>0.14030777399100874</c:v>
                </c:pt>
                <c:pt idx="48">
                  <c:v>0.12449149192552066</c:v>
                </c:pt>
                <c:pt idx="49">
                  <c:v>0.10998964159108088</c:v>
                </c:pt>
                <c:pt idx="50">
                  <c:v>9.6722602397673774E-2</c:v>
                </c:pt>
                <c:pt idx="51">
                  <c:v>8.4615115593102988E-2</c:v>
                </c:pt>
                <c:pt idx="52">
                  <c:v>7.3596055158988011E-2</c:v>
                </c:pt>
                <c:pt idx="53">
                  <c:v>6.3598210507730568E-2</c:v>
                </c:pt>
                <c:pt idx="54">
                  <c:v>5.4558080378326282E-2</c:v>
                </c:pt>
                <c:pt idx="55">
                  <c:v>4.6415677359469082E-2</c:v>
                </c:pt>
                <c:pt idx="56">
                  <c:v>3.9114342497431516E-2</c:v>
                </c:pt>
                <c:pt idx="57">
                  <c:v>3.2600569473756752E-2</c:v>
                </c:pt>
                <c:pt idx="58">
                  <c:v>2.6823837863965274E-2</c:v>
                </c:pt>
                <c:pt idx="59">
                  <c:v>2.1736455013312939E-2</c:v>
                </c:pt>
                <c:pt idx="60">
                  <c:v>1.7293406089215591E-2</c:v>
                </c:pt>
                <c:pt idx="61">
                  <c:v>1.3452211892337052E-2</c:v>
                </c:pt>
                <c:pt idx="62">
                  <c:v>1.0172794029589198E-2</c:v>
                </c:pt>
                <c:pt idx="63">
                  <c:v>7.4173470724588839E-3</c:v>
                </c:pt>
                <c:pt idx="64">
                  <c:v>5.1502173432299691E-3</c:v>
                </c:pt>
                <c:pt idx="65">
                  <c:v>3.3377879898427326E-3</c:v>
                </c:pt>
                <c:pt idx="66">
                  <c:v>1.948370027392495E-3</c:v>
                </c:pt>
                <c:pt idx="67">
                  <c:v>9.5209904064821015E-4</c:v>
                </c:pt>
                <c:pt idx="68">
                  <c:v>3.2083725752339657E-4</c:v>
                </c:pt>
                <c:pt idx="69">
                  <c:v>2.8080718193440495E-5</c:v>
                </c:pt>
                <c:pt idx="70">
                  <c:v>4.8871278566956456E-5</c:v>
                </c:pt>
                <c:pt idx="71">
                  <c:v>3.597132001206934E-4</c:v>
                </c:pt>
                <c:pt idx="72">
                  <c:v>9.3849409073557466E-4</c:v>
                </c:pt>
                <c:pt idx="73">
                  <c:v>1.7644099731584349E-3</c:v>
                </c:pt>
                <c:pt idx="74">
                  <c:v>2.8178942690925525E-3</c:v>
                </c:pt>
                <c:pt idx="75">
                  <c:v>4.0805504977218209E-3</c:v>
                </c:pt>
                <c:pt idx="76">
                  <c:v>5.5350884977262921E-3</c:v>
                </c:pt>
                <c:pt idx="77">
                  <c:v>7.1652639915803385E-3</c:v>
                </c:pt>
                <c:pt idx="78">
                  <c:v>8.955821320162545E-3</c:v>
                </c:pt>
                <c:pt idx="79">
                  <c:v>1.0892439184477134E-2</c:v>
                </c:pt>
                <c:pt idx="80">
                  <c:v>1.2961679239611012E-2</c:v>
                </c:pt>
                <c:pt idx="81">
                  <c:v>1.5150937393951914E-2</c:v>
                </c:pt>
                <c:pt idx="82">
                  <c:v>1.744839767419527E-2</c:v>
                </c:pt>
                <c:pt idx="83">
                  <c:v>1.9842988523784015E-2</c:v>
                </c:pt>
                <c:pt idx="84">
                  <c:v>2.2324341409187997E-2</c:v>
                </c:pt>
                <c:pt idx="85">
                  <c:v>2.4882751614839271E-2</c:v>
                </c:pt>
                <c:pt idx="86">
                  <c:v>2.7509141113633364E-2</c:v>
                </c:pt>
                <c:pt idx="87">
                  <c:v>3.0195023405681032E-2</c:v>
                </c:pt>
                <c:pt idx="88">
                  <c:v>3.2932470223484354E-2</c:v>
                </c:pt>
                <c:pt idx="89">
                  <c:v>3.5714080006917399E-2</c:v>
                </c:pt>
                <c:pt idx="90">
                  <c:v>3.8532948056330028E-2</c:v>
                </c:pt>
                <c:pt idx="91">
                  <c:v>4.1382638276789729E-2</c:v>
                </c:pt>
                <c:pt idx="92">
                  <c:v>4.4257156430923858E-2</c:v>
                </c:pt>
                <c:pt idx="93">
                  <c:v>4.7150924822054761E-2</c:v>
                </c:pt>
                <c:pt idx="94">
                  <c:v>5.0058758333325196E-2</c:v>
                </c:pt>
                <c:pt idx="95">
                  <c:v>5.2975841752325281E-2</c:v>
                </c:pt>
                <c:pt idx="96">
                  <c:v>5.589770831433917E-2</c:v>
                </c:pt>
                <c:pt idx="97">
                  <c:v>5.8820219400762812E-2</c:v>
                </c:pt>
                <c:pt idx="98">
                  <c:v>6.1739545332495725E-2</c:v>
                </c:pt>
                <c:pt idx="99">
                  <c:v>6.4652147201201132E-2</c:v>
                </c:pt>
                <c:pt idx="100">
                  <c:v>6.7554759684258142E-2</c:v>
                </c:pt>
                <c:pt idx="101">
                  <c:v>7.0444374792013834E-2</c:v>
                </c:pt>
                <c:pt idx="102">
                  <c:v>7.3318226498581607E-2</c:v>
                </c:pt>
                <c:pt idx="103">
                  <c:v>7.6173776209939495E-2</c:v>
                </c:pt>
                <c:pt idx="104">
                  <c:v>7.9008699025459428E-2</c:v>
                </c:pt>
                <c:pt idx="105">
                  <c:v>8.1820870751256838E-2</c:v>
                </c:pt>
                <c:pt idx="106">
                  <c:v>8.4608355625889115E-2</c:v>
                </c:pt>
                <c:pt idx="107">
                  <c:v>8.7369394720966539E-2</c:v>
                </c:pt>
                <c:pt idx="108">
                  <c:v>9.0102394981167511E-2</c:v>
                </c:pt>
                <c:pt idx="109">
                  <c:v>9.2805918869979603E-2</c:v>
                </c:pt>
                <c:pt idx="110">
                  <c:v>9.547867458922582E-2</c:v>
                </c:pt>
                <c:pt idx="111">
                  <c:v>9.8119506842083315E-2</c:v>
                </c:pt>
                <c:pt idx="112">
                  <c:v>0.10072738811086623</c:v>
                </c:pt>
                <c:pt idx="113">
                  <c:v>0.10330141042232899</c:v>
                </c:pt>
                <c:pt idx="114">
                  <c:v>0.10584077757465311</c:v>
                </c:pt>
                <c:pt idx="115">
                  <c:v>0.10834479780161982</c:v>
                </c:pt>
                <c:pt idx="116">
                  <c:v>0.11081287685073524</c:v>
                </c:pt>
                <c:pt idx="117">
                  <c:v>0.11324451145328253</c:v>
                </c:pt>
                <c:pt idx="118">
                  <c:v>0.11563928316541251</c:v>
                </c:pt>
                <c:pt idx="119">
                  <c:v>0.11799685256047095</c:v>
                </c:pt>
                <c:pt idx="120">
                  <c:v>0.12031695375378623</c:v>
                </c:pt>
                <c:pt idx="121">
                  <c:v>0.1225993892421189</c:v>
                </c:pt>
                <c:pt idx="122">
                  <c:v>0.12484402504089598</c:v>
                </c:pt>
                <c:pt idx="123">
                  <c:v>0.1270507861032345</c:v>
                </c:pt>
                <c:pt idx="124">
                  <c:v>0.12921965200558913</c:v>
                </c:pt>
                <c:pt idx="125">
                  <c:v>0.13135065288564984</c:v>
                </c:pt>
                <c:pt idx="126">
                  <c:v>0.1334438656188644</c:v>
                </c:pt>
                <c:pt idx="127">
                  <c:v>0.13549941022067244</c:v>
                </c:pt>
                <c:pt idx="128">
                  <c:v>0.13751744646221134</c:v>
                </c:pt>
                <c:pt idx="129">
                  <c:v>0.13949817068789538</c:v>
                </c:pt>
                <c:pt idx="130">
                  <c:v>0.14144181282387447</c:v>
                </c:pt>
                <c:pt idx="131">
                  <c:v>0.14334863356695768</c:v>
                </c:pt>
                <c:pt idx="132">
                  <c:v>0.14521892174412943</c:v>
                </c:pt>
                <c:pt idx="133">
                  <c:v>0.14705299183330758</c:v>
                </c:pt>
                <c:pt idx="134">
                  <c:v>0.14885118163648137</c:v>
                </c:pt>
                <c:pt idx="135">
                  <c:v>0.15061385009683456</c:v>
                </c:pt>
                <c:pt idx="136">
                  <c:v>0.15234137525190186</c:v>
                </c:pt>
                <c:pt idx="137">
                  <c:v>0.15403415231522355</c:v>
                </c:pt>
                <c:pt idx="138">
                  <c:v>0.15569259187936399</c:v>
                </c:pt>
                <c:pt idx="139">
                  <c:v>0.15731711823353375</c:v>
                </c:pt>
                <c:pt idx="140">
                  <c:v>0.15890816778941502</c:v>
                </c:pt>
                <c:pt idx="141">
                  <c:v>0.16046618760912781</c:v>
                </c:pt>
                <c:pt idx="142">
                  <c:v>0.16199163402959693</c:v>
                </c:pt>
                <c:pt idx="143">
                  <c:v>0.16348497137788284</c:v>
                </c:pt>
                <c:pt idx="144">
                  <c:v>0.1649466707723318</c:v>
                </c:pt>
                <c:pt idx="145">
                  <c:v>0.16637720900467154</c:v>
                </c:pt>
                <c:pt idx="146">
                  <c:v>0.16777706749844082</c:v>
                </c:pt>
                <c:pt idx="147">
                  <c:v>0.16914673133938696</c:v>
                </c:pt>
                <c:pt idx="148">
                  <c:v>0.17048668837369901</c:v>
                </c:pt>
                <c:pt idx="149">
                  <c:v>0.17179742837016607</c:v>
                </c:pt>
                <c:pt idx="150">
                  <c:v>0.17307944224255958</c:v>
                </c:pt>
                <c:pt idx="151">
                  <c:v>0.1743332213287393</c:v>
                </c:pt>
                <c:pt idx="152">
                  <c:v>0.17555925672316786</c:v>
                </c:pt>
                <c:pt idx="153">
                  <c:v>0.17675803865970227</c:v>
                </c:pt>
                <c:pt idx="154">
                  <c:v>0.17793005594169614</c:v>
                </c:pt>
                <c:pt idx="155">
                  <c:v>0.17907579541660948</c:v>
                </c:pt>
                <c:pt idx="156">
                  <c:v>0.18019574149247439</c:v>
                </c:pt>
                <c:pt idx="157">
                  <c:v>0.1812903756937097</c:v>
                </c:pt>
                <c:pt idx="158">
                  <c:v>0.18236017625391324</c:v>
                </c:pt>
                <c:pt idx="159">
                  <c:v>0.1834056177433919</c:v>
                </c:pt>
                <c:pt idx="160">
                  <c:v>0.18442717072931053</c:v>
                </c:pt>
                <c:pt idx="161">
                  <c:v>0.18542530146645814</c:v>
                </c:pt>
                <c:pt idx="162">
                  <c:v>0.18640047161674014</c:v>
                </c:pt>
                <c:pt idx="163">
                  <c:v>0.18735313799560882</c:v>
                </c:pt>
                <c:pt idx="164">
                  <c:v>0.1882837523437445</c:v>
                </c:pt>
                <c:pt idx="165">
                  <c:v>0.18919276112239239</c:v>
                </c:pt>
                <c:pt idx="166">
                  <c:v>0.19008060533084933</c:v>
                </c:pt>
                <c:pt idx="167">
                  <c:v>0.19094772034467886</c:v>
                </c:pt>
                <c:pt idx="168">
                  <c:v>0.19179453577331232</c:v>
                </c:pt>
                <c:pt idx="169">
                  <c:v>0.19262147533576929</c:v>
                </c:pt>
                <c:pt idx="170">
                  <c:v>0.19342895675330196</c:v>
                </c:pt>
                <c:pt idx="171">
                  <c:v>0.19421739165783516</c:v>
                </c:pt>
                <c:pt idx="172">
                  <c:v>0.19498718551513911</c:v>
                </c:pt>
                <c:pt idx="173">
                  <c:v>0.19573873756173066</c:v>
                </c:pt>
                <c:pt idx="174">
                  <c:v>0.19647244075455758</c:v>
                </c:pt>
                <c:pt idx="175">
                  <c:v>0.19718868173257406</c:v>
                </c:pt>
                <c:pt idx="176">
                  <c:v>0.19788784078936725</c:v>
                </c:pt>
                <c:pt idx="177">
                  <c:v>0.1985702918560428</c:v>
                </c:pt>
                <c:pt idx="178">
                  <c:v>0.19923640249362384</c:v>
                </c:pt>
                <c:pt idx="179">
                  <c:v>0.19988653389426125</c:v>
                </c:pt>
                <c:pt idx="180">
                  <c:v>0.2005210408905938</c:v>
                </c:pt>
                <c:pt idx="181">
                  <c:v>0.20114027197263681</c:v>
                </c:pt>
                <c:pt idx="182">
                  <c:v>0.20174456931161255</c:v>
                </c:pt>
                <c:pt idx="183">
                  <c:v>0.20233426879017352</c:v>
                </c:pt>
                <c:pt idx="184">
                  <c:v>0.20290970003850023</c:v>
                </c:pt>
                <c:pt idx="185">
                  <c:v>0.20347118647578677</c:v>
                </c:pt>
                <c:pt idx="186">
                  <c:v>0.20401904535665802</c:v>
                </c:pt>
                <c:pt idx="187">
                  <c:v>0.20455358782208879</c:v>
                </c:pt>
                <c:pt idx="188">
                  <c:v>0.20507511895442185</c:v>
                </c:pt>
                <c:pt idx="189">
                  <c:v>0.20558393783610765</c:v>
                </c:pt>
                <c:pt idx="190">
                  <c:v>0.20608033761181019</c:v>
                </c:pt>
                <c:pt idx="191">
                  <c:v>0.20656460555354747</c:v>
                </c:pt>
                <c:pt idx="192">
                  <c:v>0.20703702312855476</c:v>
                </c:pt>
                <c:pt idx="193">
                  <c:v>0.20749786606957926</c:v>
                </c:pt>
                <c:pt idx="194">
                  <c:v>0.20794740444733278</c:v>
                </c:pt>
                <c:pt idx="195">
                  <c:v>0.20838590274484778</c:v>
                </c:pt>
                <c:pt idx="196">
                  <c:v>0.2088136199334977</c:v>
                </c:pt>
                <c:pt idx="197">
                  <c:v>0.20923080955045883</c:v>
                </c:pt>
                <c:pt idx="198">
                  <c:v>0.20963771977740525</c:v>
                </c:pt>
                <c:pt idx="199">
                  <c:v>0.21003459352024323</c:v>
                </c:pt>
                <c:pt idx="200">
                  <c:v>0.21042166848970395</c:v>
                </c:pt>
                <c:pt idx="201">
                  <c:v>0.21079917728262532</c:v>
                </c:pt>
                <c:pt idx="202">
                  <c:v>0.21116734746376778</c:v>
                </c:pt>
                <c:pt idx="203">
                  <c:v>0.21152640164801617</c:v>
                </c:pt>
                <c:pt idx="204">
                  <c:v>0.21187655758283444</c:v>
                </c:pt>
                <c:pt idx="205">
                  <c:v>0.2122180282308456</c:v>
                </c:pt>
                <c:pt idx="206">
                  <c:v>0.21255102185242281</c:v>
                </c:pt>
                <c:pt idx="207">
                  <c:v>0.21287574208818189</c:v>
                </c:pt>
                <c:pt idx="208">
                  <c:v>0.21319238804127741</c:v>
                </c:pt>
                <c:pt idx="209">
                  <c:v>0.21350115435940969</c:v>
                </c:pt>
                <c:pt idx="210">
                  <c:v>0.21380223131645842</c:v>
                </c:pt>
                <c:pt idx="211">
                  <c:v>0.21409580489366592</c:v>
                </c:pt>
                <c:pt idx="212">
                  <c:v>0.21438205686029713</c:v>
                </c:pt>
                <c:pt idx="213">
                  <c:v>0.21466116485371342</c:v>
                </c:pt>
                <c:pt idx="214">
                  <c:v>0.21493330245879769</c:v>
                </c:pt>
                <c:pt idx="215">
                  <c:v>0.21519863928667951</c:v>
                </c:pt>
                <c:pt idx="216">
                  <c:v>0.21545734105270817</c:v>
                </c:pt>
                <c:pt idx="217">
                  <c:v>0.21570956965363106</c:v>
                </c:pt>
                <c:pt idx="218">
                  <c:v>0.21595548324393554</c:v>
                </c:pt>
                <c:pt idx="219">
                  <c:v>0.21619523631131937</c:v>
                </c:pt>
                <c:pt idx="220">
                  <c:v>0.21642897975125644</c:v>
                </c:pt>
                <c:pt idx="221">
                  <c:v>0.21665686094062889</c:v>
                </c:pt>
                <c:pt idx="222">
                  <c:v>0.21687902381040114</c:v>
                </c:pt>
                <c:pt idx="223">
                  <c:v>0.21709560891731289</c:v>
                </c:pt>
                <c:pt idx="224">
                  <c:v>0.21730675351457146</c:v>
                </c:pt>
                <c:pt idx="225">
                  <c:v>0.21751259162152781</c:v>
                </c:pt>
                <c:pt idx="226">
                  <c:v>0.21771325409232134</c:v>
                </c:pt>
                <c:pt idx="227">
                  <c:v>0.21790886868348214</c:v>
                </c:pt>
                <c:pt idx="228">
                  <c:v>0.21809956012048118</c:v>
                </c:pt>
                <c:pt idx="229">
                  <c:v>0.21828545016322132</c:v>
                </c:pt>
                <c:pt idx="230">
                  <c:v>0.21846665767046355</c:v>
                </c:pt>
                <c:pt idx="231">
                  <c:v>0.21864329866318441</c:v>
                </c:pt>
                <c:pt idx="232">
                  <c:v>0.21881548638686327</c:v>
                </c:pt>
                <c:pt idx="233">
                  <c:v>0.21898333137269843</c:v>
                </c:pt>
                <c:pt idx="234">
                  <c:v>0.21914694149775354</c:v>
                </c:pt>
                <c:pt idx="235">
                  <c:v>0.21930642204403589</c:v>
                </c:pt>
                <c:pt idx="236">
                  <c:v>0.21946187575651063</c:v>
                </c:pt>
                <c:pt idx="237">
                  <c:v>0.21961340290005565</c:v>
                </c:pt>
                <c:pt idx="238">
                  <c:v>0.21976110131536175</c:v>
                </c:pt>
                <c:pt idx="239">
                  <c:v>0.21990506647378591</c:v>
                </c:pt>
                <c:pt idx="240">
                  <c:v>0.22004539153116437</c:v>
                </c:pt>
                <c:pt idx="241">
                  <c:v>0.22018216738059362</c:v>
                </c:pt>
                <c:pt idx="242">
                  <c:v>0.22031548270418899</c:v>
                </c:pt>
                <c:pt idx="243">
                  <c:v>0.22044542402382944</c:v>
                </c:pt>
                <c:pt idx="244">
                  <c:v>0.22057207575089952</c:v>
                </c:pt>
                <c:pt idx="245">
                  <c:v>0.22069552023503911</c:v>
                </c:pt>
                <c:pt idx="246">
                  <c:v>0.22081583781191144</c:v>
                </c:pt>
                <c:pt idx="247">
                  <c:v>0.22093310685000217</c:v>
                </c:pt>
                <c:pt idx="248">
                  <c:v>0.22104740379646035</c:v>
                </c:pt>
                <c:pt idx="249">
                  <c:v>0.22115880322199472</c:v>
                </c:pt>
                <c:pt idx="250">
                  <c:v>0.22126737786483733</c:v>
                </c:pt>
                <c:pt idx="251">
                  <c:v>0.22137319867378713</c:v>
                </c:pt>
                <c:pt idx="252">
                  <c:v>0.22147633485034787</c:v>
                </c:pt>
                <c:pt idx="253">
                  <c:v>0.22157685388997214</c:v>
                </c:pt>
                <c:pt idx="254">
                  <c:v>0.22167482162242613</c:v>
                </c:pt>
                <c:pt idx="255">
                  <c:v>0.22177030225128835</c:v>
                </c:pt>
                <c:pt idx="256">
                  <c:v>0.22186335839259583</c:v>
                </c:pt>
                <c:pt idx="257">
                  <c:v>0.22195405111265198</c:v>
                </c:pt>
                <c:pt idx="258">
                  <c:v>0.22204243996500955</c:v>
                </c:pt>
                <c:pt idx="259">
                  <c:v>0.22212858302664293</c:v>
                </c:pt>
                <c:pt idx="260">
                  <c:v>0.22221253693332366</c:v>
                </c:pt>
                <c:pt idx="261">
                  <c:v>0.22229435691421226</c:v>
                </c:pt>
                <c:pt idx="262">
                  <c:v>0.22237409682568199</c:v>
                </c:pt>
                <c:pt idx="263">
                  <c:v>0.22245180918438584</c:v>
                </c:pt>
                <c:pt idx="264">
                  <c:v>0.22252754519958298</c:v>
                </c:pt>
                <c:pt idx="265">
                  <c:v>0.22260135480473681</c:v>
                </c:pt>
                <c:pt idx="266">
                  <c:v>0.22267328668839861</c:v>
                </c:pt>
                <c:pt idx="267">
                  <c:v>0.22274338832439061</c:v>
                </c:pt>
                <c:pt idx="268">
                  <c:v>0.22281170600130126</c:v>
                </c:pt>
                <c:pt idx="269">
                  <c:v>0.22287828485130667</c:v>
                </c:pt>
                <c:pt idx="270">
                  <c:v>0.2229431688783311</c:v>
                </c:pt>
                <c:pt idx="271">
                  <c:v>0.22300640098555893</c:v>
                </c:pt>
                <c:pt idx="272">
                  <c:v>0.22306802300231257</c:v>
                </c:pt>
                <c:pt idx="273">
                  <c:v>0.22312807571030707</c:v>
                </c:pt>
                <c:pt idx="274">
                  <c:v>0.22318659886929587</c:v>
                </c:pt>
                <c:pt idx="275">
                  <c:v>0.22324363124211871</c:v>
                </c:pt>
                <c:pt idx="276">
                  <c:v>0.22329921061916494</c:v>
                </c:pt>
                <c:pt idx="277">
                  <c:v>0.22335337384226406</c:v>
                </c:pt>
                <c:pt idx="278">
                  <c:v>0.22340615682801515</c:v>
                </c:pt>
                <c:pt idx="279">
                  <c:v>0.22345759459056744</c:v>
                </c:pt>
                <c:pt idx="280">
                  <c:v>0.22350772126386345</c:v>
                </c:pt>
                <c:pt idx="281">
                  <c:v>0.22355657012335606</c:v>
                </c:pt>
                <c:pt idx="282">
                  <c:v>0.22360417360721094</c:v>
                </c:pt>
                <c:pt idx="283">
                  <c:v>0.22365056333700531</c:v>
                </c:pt>
                <c:pt idx="284">
                  <c:v>0.22369577013793393</c:v>
                </c:pt>
                <c:pt idx="285">
                  <c:v>0.2237398240585334</c:v>
                </c:pt>
                <c:pt idx="286">
                  <c:v>0.22378275438993456</c:v>
                </c:pt>
                <c:pt idx="287">
                  <c:v>0.2238245896846543</c:v>
                </c:pt>
                <c:pt idx="288">
                  <c:v>0.22386535777493635</c:v>
                </c:pt>
                <c:pt idx="289">
                  <c:v>0.2239050857906511</c:v>
                </c:pt>
                <c:pt idx="290">
                  <c:v>0.2239438001767646</c:v>
                </c:pt>
                <c:pt idx="291">
                  <c:v>0.22398152671038624</c:v>
                </c:pt>
                <c:pt idx="292">
                  <c:v>0.22401829051740416</c:v>
                </c:pt>
                <c:pt idx="293">
                  <c:v>0.22405411608871897</c:v>
                </c:pt>
                <c:pt idx="294">
                  <c:v>0.22408902729608296</c:v>
                </c:pt>
                <c:pt idx="295">
                  <c:v>0.22412304740755556</c:v>
                </c:pt>
                <c:pt idx="296">
                  <c:v>0.22415619910258308</c:v>
                </c:pt>
                <c:pt idx="297">
                  <c:v>0.22418850448671085</c:v>
                </c:pt>
                <c:pt idx="298">
                  <c:v>0.22421998510593724</c:v>
                </c:pt>
                <c:pt idx="299">
                  <c:v>0.22425066196071705</c:v>
                </c:pt>
                <c:pt idx="300">
                  <c:v>0.22428055551962267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56-4FBD-8F11-2CEB89B3E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855872"/>
        <c:axId val="677856264"/>
      </c:scatterChart>
      <c:valAx>
        <c:axId val="677855872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O</a:t>
                </a:r>
                <a:r>
                  <a:rPr lang="en-US" sz="2800" baseline="-250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2</a:t>
                </a: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bond length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(pm)</a:t>
                </a:r>
                <a:endParaRPr lang="en-US" sz="2800">
                  <a:solidFill>
                    <a:schemeClr val="tx1"/>
                  </a:solidFill>
                  <a:latin typeface="Calibri" panose="020F050202020403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677856264"/>
        <c:crossesAt val="-2"/>
        <c:crossBetween val="midCat"/>
        <c:majorUnit val="100"/>
      </c:valAx>
      <c:valAx>
        <c:axId val="677856264"/>
        <c:scaling>
          <c:orientation val="minMax"/>
          <c:max val="1.2"/>
          <c:min val="-0.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E-E</a:t>
                </a:r>
                <a:r>
                  <a:rPr lang="en-US" sz="2800" baseline="-250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opt</a:t>
                </a: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(hartree)</a:t>
                </a:r>
              </a:p>
            </c:rich>
          </c:tx>
          <c:layout>
            <c:manualLayout>
              <c:xMode val="edge"/>
              <c:yMode val="edge"/>
              <c:x val="8.7882218451667549E-3"/>
              <c:y val="0.202461697431794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677855872"/>
        <c:crosses val="autoZero"/>
        <c:crossBetween val="midCat"/>
        <c:majorUnit val="0.2"/>
      </c:valAx>
      <c:spPr>
        <a:noFill/>
        <a:ln w="25400"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15885506619364886"/>
          <c:y val="0.66582592441136124"/>
          <c:w val="0.79364506359781961"/>
          <c:h val="5.11165571890611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1" workbookViewId="0" zoomToFit="1"/>
  </sheetViews>
  <pageMargins left="0.7" right="0.7" top="0.75" bottom="0.75" header="0.3" footer="0.3"/>
  <pageSetup orientation="landscape" verticalDpi="4294967295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0.39215</cdr:x>
      <cdr:y>0.10087</cdr:y>
    </cdr:from>
    <cdr:to>
      <cdr:x>0.9079</cdr:x>
      <cdr:y>0.40499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8EED723-A0F4-AC34-1D11-5AD98F719083}"/>
            </a:ext>
          </a:extLst>
        </cdr:cNvPr>
        <cdr:cNvSpPr txBox="1"/>
      </cdr:nvSpPr>
      <cdr:spPr>
        <a:xfrm xmlns:a="http://schemas.openxmlformats.org/drawingml/2006/main">
          <a:off x="3399049" y="635107"/>
          <a:ext cx="4470392" cy="191474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chemeClr val="tx1"/>
              </a:solidFill>
              <a:latin typeface="Calibri" panose="020F0502020204030204" pitchFamily="34" charset="0"/>
            </a:rPr>
            <a:t>Morse stretch:</a:t>
          </a:r>
          <a:r>
            <a:rPr lang="en-US" sz="2000" baseline="0">
              <a:solidFill>
                <a:schemeClr val="tx1"/>
              </a:solidFill>
              <a:latin typeface="Calibri" panose="020F0502020204030204" pitchFamily="34" charset="0"/>
            </a:rPr>
            <a:t>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Symbol" panose="05050102010706020507" pitchFamily="18" charset="2"/>
              <a:ea typeface="+mn-ea"/>
              <a:cs typeface="+mn-cs"/>
            </a:rPr>
            <a:t>g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Calibri" panose="020F0502020204030204" pitchFamily="34" charset="0"/>
              <a:ea typeface="+mn-ea"/>
              <a:cs typeface="+mn-cs"/>
            </a:rPr>
            <a:t>= 1.372 bohr</a:t>
          </a:r>
          <a:r>
            <a:rPr kumimoji="0" lang="en-US" sz="2000" b="0" i="0" u="none" strike="noStrike" kern="0" cap="none" spc="0" normalizeH="0" baseline="3000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Calibri" panose="020F0502020204030204" pitchFamily="34" charset="0"/>
              <a:ea typeface="+mn-ea"/>
              <a:cs typeface="+mn-cs"/>
            </a:rPr>
            <a:t>-1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Calibri" panose="020F0502020204030204" pitchFamily="34" charset="0"/>
              <a:ea typeface="+mn-ea"/>
              <a:cs typeface="+mn-cs"/>
            </a:rPr>
            <a:t>, </a:t>
          </a:r>
        </a:p>
        <a:p xmlns:a="http://schemas.openxmlformats.org/drawingml/2006/main">
          <a:r>
            <a:rPr lang="en-US" sz="2000">
              <a:solidFill>
                <a:schemeClr val="tx1"/>
              </a:solidFill>
              <a:latin typeface="Calibri" panose="020F0502020204030204" pitchFamily="34" charset="0"/>
            </a:rPr>
            <a:t>k =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Calibri" panose="020F0502020204030204" pitchFamily="34" charset="0"/>
              <a:ea typeface="+mn-ea"/>
              <a:cs typeface="+mn-cs"/>
            </a:rPr>
            <a:t>0.849 hartree/bohr</a:t>
          </a:r>
          <a:r>
            <a:rPr kumimoji="0" lang="en-US" sz="2000" b="0" i="0" u="none" strike="noStrike" kern="0" cap="none" spc="0" normalizeH="0" baseline="3000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Calibri" panose="020F0502020204030204" pitchFamily="34" charset="0"/>
              <a:ea typeface="+mn-ea"/>
              <a:cs typeface="+mn-cs"/>
            </a:rPr>
            <a:t>2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Calibri" panose="020F0502020204030204" pitchFamily="34" charset="0"/>
              <a:ea typeface="+mn-ea"/>
              <a:cs typeface="+mn-cs"/>
            </a:rPr>
            <a:t>, R-squared = 0.9992</a:t>
          </a:r>
        </a:p>
        <a:p xmlns:a="http://schemas.openxmlformats.org/drawingml/2006/main">
          <a:endParaRPr lang="en-US" sz="2000">
            <a:solidFill>
              <a:schemeClr val="tx1"/>
            </a:solidFill>
            <a:latin typeface="Calibri" panose="020F0502020204030204" pitchFamily="34" charset="0"/>
          </a:endParaRPr>
        </a:p>
        <a:p xmlns:a="http://schemas.openxmlformats.org/drawingml/2006/main">
          <a:r>
            <a:rPr lang="en-US" sz="2000">
              <a:solidFill>
                <a:schemeClr val="tx1"/>
              </a:solidFill>
              <a:latin typeface="Calibri" panose="020F0502020204030204" pitchFamily="34" charset="0"/>
            </a:rPr>
            <a:t>Manz stretch:</a:t>
          </a:r>
          <a:r>
            <a:rPr lang="en-US" sz="2000" baseline="0">
              <a:solidFill>
                <a:schemeClr val="tx1"/>
              </a:solidFill>
              <a:latin typeface="Calibri" panose="020F0502020204030204" pitchFamily="34" charset="0"/>
            </a:rPr>
            <a:t>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Symbol" panose="05050102010706020507" pitchFamily="18" charset="2"/>
              <a:ea typeface="+mn-ea"/>
              <a:cs typeface="+mn-cs"/>
            </a:rPr>
            <a:t>g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°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Calibri" panose="020F0502020204030204" pitchFamily="34" charset="0"/>
              <a:ea typeface="+mn-ea"/>
              <a:cs typeface="+mn-cs"/>
            </a:rPr>
            <a:t>= 1.332 bohr</a:t>
          </a:r>
          <a:r>
            <a:rPr kumimoji="0" lang="en-US" sz="2000" b="0" i="0" u="none" strike="noStrike" kern="0" cap="none" spc="0" normalizeH="0" baseline="3000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Calibri" panose="020F0502020204030204" pitchFamily="34" charset="0"/>
              <a:ea typeface="+mn-ea"/>
              <a:cs typeface="+mn-cs"/>
            </a:rPr>
            <a:t>-1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Calibri" panose="020F0502020204030204" pitchFamily="34" charset="0"/>
              <a:ea typeface="+mn-ea"/>
              <a:cs typeface="+mn-cs"/>
            </a:rPr>
            <a:t>, </a:t>
          </a:r>
        </a:p>
        <a:p xmlns:a="http://schemas.openxmlformats.org/drawingml/2006/main">
          <a:r>
            <a:rPr lang="en-US" sz="2000" baseline="0">
              <a:solidFill>
                <a:schemeClr val="tx1"/>
              </a:solidFill>
              <a:latin typeface="Calibri" panose="020F0502020204030204" pitchFamily="34" charset="0"/>
            </a:rPr>
            <a:t>k = 0.706 hartree/bohr</a:t>
          </a:r>
          <a:r>
            <a:rPr lang="en-US" sz="2000" baseline="30000">
              <a:solidFill>
                <a:schemeClr val="tx1"/>
              </a:solidFill>
              <a:latin typeface="Calibri" panose="020F0502020204030204" pitchFamily="34" charset="0"/>
            </a:rPr>
            <a:t>2</a:t>
          </a:r>
          <a:r>
            <a:rPr lang="en-US" sz="2000" baseline="0">
              <a:solidFill>
                <a:schemeClr val="tx1"/>
              </a:solidFill>
              <a:latin typeface="Calibri" panose="020F0502020204030204" pitchFamily="34" charset="0"/>
            </a:rPr>
            <a:t>, </a:t>
          </a:r>
          <a:r>
            <a:rPr lang="en-US" sz="2000">
              <a:solidFill>
                <a:schemeClr val="tx1"/>
              </a:solidFill>
              <a:latin typeface="Calibri" panose="020F0502020204030204" pitchFamily="34" charset="0"/>
            </a:rPr>
            <a:t>R-squared = 0.9983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"/>
  <sheetViews>
    <sheetView tabSelected="1" workbookViewId="0">
      <selection activeCell="G24" sqref="G24"/>
    </sheetView>
  </sheetViews>
  <sheetFormatPr defaultRowHeight="15" x14ac:dyDescent="0.25"/>
  <cols>
    <col min="1" max="1" width="12.42578125" style="1" customWidth="1"/>
    <col min="2" max="2" width="12.5703125" style="1" customWidth="1"/>
    <col min="3" max="3" width="9.42578125" style="1" customWidth="1"/>
    <col min="4" max="4" width="11.28515625" style="1" customWidth="1"/>
    <col min="5" max="5" width="9" style="5"/>
    <col min="6" max="6" width="9" style="1"/>
    <col min="7" max="7" width="12" style="7" customWidth="1"/>
    <col min="8" max="10" width="12" style="1" customWidth="1"/>
    <col min="11" max="11" width="9.42578125" style="1" customWidth="1"/>
    <col min="12" max="12" width="12.5703125" style="1" customWidth="1"/>
    <col min="13" max="16" width="9.140625" style="1"/>
  </cols>
  <sheetData>
    <row r="1" spans="1:17" x14ac:dyDescent="0.25">
      <c r="B1" s="1">
        <v>1.8897299999999999</v>
      </c>
      <c r="C1" s="1" t="s">
        <v>1</v>
      </c>
      <c r="G1" s="10" t="s">
        <v>12</v>
      </c>
      <c r="H1" s="9"/>
      <c r="K1" s="11" t="s">
        <v>15</v>
      </c>
      <c r="L1" s="9"/>
      <c r="O1" s="16" t="s">
        <v>18</v>
      </c>
      <c r="P1" s="9"/>
    </row>
    <row r="2" spans="1:17" x14ac:dyDescent="0.25">
      <c r="G2" s="13">
        <v>1.3320000000000001</v>
      </c>
      <c r="H2" s="9" t="s">
        <v>14</v>
      </c>
      <c r="K2" s="13">
        <v>1.3723094701214478</v>
      </c>
      <c r="L2" s="9" t="s">
        <v>14</v>
      </c>
      <c r="O2" s="13">
        <f>G2*SQRT(5/6)</f>
        <v>1.2159440776614689</v>
      </c>
      <c r="P2" s="9" t="s">
        <v>14</v>
      </c>
      <c r="Q2" s="1"/>
    </row>
    <row r="3" spans="1:17" x14ac:dyDescent="0.25">
      <c r="C3" s="3" t="s">
        <v>19</v>
      </c>
      <c r="G3" s="13">
        <v>0.70624532526369665</v>
      </c>
      <c r="H3" s="9" t="s">
        <v>13</v>
      </c>
      <c r="K3" s="13">
        <v>0.84903643985928301</v>
      </c>
      <c r="L3" s="9" t="s">
        <v>13</v>
      </c>
      <c r="O3" s="13">
        <v>0.95150938273467833</v>
      </c>
      <c r="P3" s="9" t="s">
        <v>13</v>
      </c>
      <c r="Q3" s="1"/>
    </row>
    <row r="4" spans="1:17" s="4" customFormat="1" x14ac:dyDescent="0.25">
      <c r="A4" s="3" t="s">
        <v>4</v>
      </c>
      <c r="B4" s="3" t="s">
        <v>5</v>
      </c>
      <c r="C4" s="3" t="s">
        <v>0</v>
      </c>
      <c r="D4" s="3" t="s">
        <v>2</v>
      </c>
      <c r="E4" s="6" t="s">
        <v>3</v>
      </c>
      <c r="F4" s="3"/>
      <c r="G4" s="10" t="s">
        <v>9</v>
      </c>
      <c r="H4" s="11" t="s">
        <v>8</v>
      </c>
      <c r="I4" s="3"/>
      <c r="J4" s="3"/>
      <c r="K4" s="11" t="s">
        <v>9</v>
      </c>
      <c r="L4" s="11" t="s">
        <v>8</v>
      </c>
      <c r="M4" s="3"/>
      <c r="N4" s="3"/>
      <c r="O4" s="11" t="s">
        <v>9</v>
      </c>
      <c r="P4" s="11" t="s">
        <v>8</v>
      </c>
      <c r="Q4" s="3"/>
    </row>
    <row r="5" spans="1:17" x14ac:dyDescent="0.25">
      <c r="A5" s="1">
        <v>75</v>
      </c>
      <c r="B5" s="1">
        <f>A5*$B$1/100</f>
        <v>1.4172974999999999</v>
      </c>
      <c r="C5" s="1">
        <v>-149.16396073000001</v>
      </c>
      <c r="D5" s="1">
        <f>C5-$C$7</f>
        <v>1.055855059999999</v>
      </c>
      <c r="E5" s="5">
        <f>D5^2</f>
        <v>1.1148299077276014</v>
      </c>
      <c r="F5" s="2"/>
      <c r="G5" s="8">
        <f>(3*G$3/(5*$G$2^2))*(1-2.5*EXP(-G$2*($B5-$B$7))+1.5*EXP(-(5/3)*G$2*($B5-$B$7)))</f>
        <v>0.72212891790110334</v>
      </c>
      <c r="H5" s="12">
        <f t="shared" ref="H5:H10" si="0">(G5-$D5)^2</f>
        <v>0.11137313792021226</v>
      </c>
      <c r="I5" s="2"/>
      <c r="J5" s="2"/>
      <c r="K5" s="8">
        <f>(K$3/(2*K$2^2))*(1-EXP(-K$2*($B5-$B$7)))^2</f>
        <v>1.0565806262887649</v>
      </c>
      <c r="L5" s="12">
        <f>(K5-$D5)^2</f>
        <v>5.2644643939361775E-7</v>
      </c>
      <c r="O5" s="8">
        <f>(O$3/(2*O$2^2))*(1-EXP(-O$2*($B5-$B$7)))^2</f>
        <v>1.0144935394561447</v>
      </c>
      <c r="P5" s="12">
        <f>(O5-$D5)^2</f>
        <v>1.710775381699675E-3</v>
      </c>
      <c r="Q5" s="1"/>
    </row>
    <row r="6" spans="1:17" x14ac:dyDescent="0.25">
      <c r="A6" s="1">
        <v>100</v>
      </c>
      <c r="B6" s="1">
        <f t="shared" ref="B6:B10" si="1">A6*$B$1/100</f>
        <v>1.8897299999999999</v>
      </c>
      <c r="C6" s="1">
        <v>-150.12410668000001</v>
      </c>
      <c r="D6" s="1">
        <f>C6-$C$7</f>
        <v>9.5709110000001374E-2</v>
      </c>
      <c r="E6" s="5">
        <f>D6^2</f>
        <v>9.1602337369923632E-3</v>
      </c>
      <c r="G6" s="8">
        <f t="shared" ref="G6:G10" si="2">(3*G$3/(5*$G$2^2))*(1-2.5*EXP(-G$2*($B6-$B$7))+1.5*EXP(-(5/3)*G$2*($B6-$B$7)))</f>
        <v>7.4538752636846298E-2</v>
      </c>
      <c r="H6" s="12">
        <f t="shared" si="0"/>
        <v>4.4818403088369433E-4</v>
      </c>
      <c r="K6" s="8">
        <f t="shared" ref="K6:K10" si="3">(K$3/(2*K$2^2))*(1-EXP(-K$2*($B6-$B$7)))^2</f>
        <v>9.6722602397673774E-2</v>
      </c>
      <c r="L6" s="12">
        <f t="shared" ref="L6:L10" si="4">(K6-$D6)^2</f>
        <v>1.0271668401397497E-6</v>
      </c>
      <c r="O6" s="8">
        <f t="shared" ref="O6:O10" si="5">(O$3/(2*O$2^2))*(1-EXP(-O$2*($B6-$B$7)))^2</f>
        <v>0.1018863752862398</v>
      </c>
      <c r="P6" s="12">
        <f t="shared" ref="P6:P10" si="6">(O6-$D6)^2</f>
        <v>3.8158606416566264E-5</v>
      </c>
      <c r="Q6" s="1"/>
    </row>
    <row r="7" spans="1:17" x14ac:dyDescent="0.25">
      <c r="A7" s="1">
        <v>119.428</v>
      </c>
      <c r="B7" s="1">
        <f t="shared" si="1"/>
        <v>2.2568667443999999</v>
      </c>
      <c r="C7" s="1">
        <v>-150.21981579000001</v>
      </c>
      <c r="D7" s="1">
        <f t="shared" ref="D7:D10" si="7">C7-$C$7</f>
        <v>0</v>
      </c>
      <c r="E7" s="5">
        <f t="shared" ref="E7:E10" si="8">D7^2</f>
        <v>0</v>
      </c>
      <c r="G7" s="8">
        <f t="shared" si="2"/>
        <v>0</v>
      </c>
      <c r="H7" s="12">
        <f t="shared" si="0"/>
        <v>0</v>
      </c>
      <c r="K7" s="8">
        <f t="shared" si="3"/>
        <v>0</v>
      </c>
      <c r="L7" s="12">
        <f t="shared" si="4"/>
        <v>0</v>
      </c>
      <c r="O7" s="8">
        <f t="shared" si="5"/>
        <v>0</v>
      </c>
      <c r="P7" s="12">
        <f t="shared" si="6"/>
        <v>0</v>
      </c>
      <c r="Q7" s="1"/>
    </row>
    <row r="8" spans="1:17" x14ac:dyDescent="0.25">
      <c r="A8" s="1">
        <v>150</v>
      </c>
      <c r="B8" s="1">
        <f t="shared" si="1"/>
        <v>2.8345949999999998</v>
      </c>
      <c r="C8" s="1">
        <v>-150.1447532</v>
      </c>
      <c r="D8" s="1">
        <f t="shared" si="7"/>
        <v>7.5062590000015916E-2</v>
      </c>
      <c r="E8" s="5">
        <f t="shared" si="8"/>
        <v>5.6343924175104891E-3</v>
      </c>
      <c r="G8" s="8">
        <f t="shared" si="2"/>
        <v>6.160010752073132E-2</v>
      </c>
      <c r="H8" s="12">
        <f t="shared" si="0"/>
        <v>1.8123843450504473E-4</v>
      </c>
      <c r="K8" s="8">
        <f t="shared" si="3"/>
        <v>6.7554759684258142E-2</v>
      </c>
      <c r="L8" s="12">
        <f t="shared" si="4"/>
        <v>5.6367516050211479E-5</v>
      </c>
      <c r="O8" s="8">
        <f t="shared" si="5"/>
        <v>8.1946760348963282E-2</v>
      </c>
      <c r="P8" s="12">
        <f t="shared" si="6"/>
        <v>4.7391801393326097E-5</v>
      </c>
      <c r="Q8" s="1"/>
    </row>
    <row r="9" spans="1:17" x14ac:dyDescent="0.25">
      <c r="A9" s="1">
        <v>200</v>
      </c>
      <c r="B9" s="1">
        <f t="shared" si="1"/>
        <v>3.7794599999999998</v>
      </c>
      <c r="C9" s="1">
        <v>-150.0221799</v>
      </c>
      <c r="D9" s="1">
        <f t="shared" si="7"/>
        <v>0.19763589000001502</v>
      </c>
      <c r="E9" s="5">
        <f t="shared" si="8"/>
        <v>3.9059945016098038E-2</v>
      </c>
      <c r="G9" s="8">
        <f t="shared" si="2"/>
        <v>0.17246244612196049</v>
      </c>
      <c r="H9" s="12">
        <f t="shared" si="0"/>
        <v>6.3370227668156133E-4</v>
      </c>
      <c r="K9" s="8">
        <f t="shared" si="3"/>
        <v>0.17307944224255958</v>
      </c>
      <c r="L9" s="12">
        <f t="shared" si="4"/>
        <v>6.0301912646463834E-4</v>
      </c>
      <c r="O9" s="8">
        <f t="shared" si="5"/>
        <v>0.22866063973512027</v>
      </c>
      <c r="P9" s="12">
        <f t="shared" si="6"/>
        <v>9.6253509612591293E-4</v>
      </c>
      <c r="Q9" s="1"/>
    </row>
    <row r="10" spans="1:17" x14ac:dyDescent="0.25">
      <c r="A10" s="1">
        <v>300</v>
      </c>
      <c r="B10" s="1">
        <f t="shared" si="1"/>
        <v>5.6691899999999995</v>
      </c>
      <c r="C10" s="1">
        <v>-150.01614126000001</v>
      </c>
      <c r="D10" s="1">
        <f t="shared" si="7"/>
        <v>0.20367453000000069</v>
      </c>
      <c r="E10" s="5">
        <f t="shared" si="8"/>
        <v>4.1483314170721181E-2</v>
      </c>
      <c r="G10" s="8">
        <f t="shared" si="2"/>
        <v>0.23267917208694708</v>
      </c>
      <c r="H10" s="12">
        <f t="shared" si="0"/>
        <v>8.4126926259186195E-4</v>
      </c>
      <c r="K10" s="8">
        <f t="shared" si="3"/>
        <v>0.22126737786483733</v>
      </c>
      <c r="L10" s="12">
        <f t="shared" si="4"/>
        <v>3.0950829599528715E-4</v>
      </c>
      <c r="O10" s="8">
        <f t="shared" si="5"/>
        <v>0.31170429472946676</v>
      </c>
      <c r="P10" s="12">
        <f t="shared" si="6"/>
        <v>1.1670430067503791E-2</v>
      </c>
      <c r="Q10" s="1"/>
    </row>
    <row r="11" spans="1:17" x14ac:dyDescent="0.25">
      <c r="G11" s="8"/>
      <c r="H11" s="9"/>
      <c r="K11" s="9"/>
      <c r="L11" s="9"/>
      <c r="O11" s="9"/>
      <c r="P11" s="9"/>
      <c r="Q11" s="1"/>
    </row>
    <row r="12" spans="1:17" x14ac:dyDescent="0.25">
      <c r="G12" s="8"/>
      <c r="H12" s="8">
        <f>SUM(H6:H10)</f>
        <v>2.1043940046621625E-3</v>
      </c>
      <c r="I12" s="3" t="s">
        <v>11</v>
      </c>
      <c r="K12" s="9"/>
      <c r="L12" s="8">
        <f>SUM(L5:L10)</f>
        <v>9.7044855178967044E-4</v>
      </c>
      <c r="M12" s="3" t="s">
        <v>11</v>
      </c>
      <c r="O12" s="9"/>
      <c r="P12" s="8">
        <f>SUM(P5:P10)</f>
        <v>1.4429290953139272E-2</v>
      </c>
      <c r="Q12" s="3" t="s">
        <v>11</v>
      </c>
    </row>
    <row r="13" spans="1:17" x14ac:dyDescent="0.25">
      <c r="E13" s="6">
        <f>SUM(E5:E10)</f>
        <v>1.2101677930689232</v>
      </c>
      <c r="F13" s="2"/>
      <c r="G13" s="8"/>
      <c r="H13" s="10">
        <f>1-H12/$E13</f>
        <v>0.99826107254158081</v>
      </c>
      <c r="I13" s="3" t="s">
        <v>10</v>
      </c>
      <c r="K13" s="9"/>
      <c r="L13" s="10">
        <f>1-L12/$E$13</f>
        <v>0.99919808760624118</v>
      </c>
      <c r="M13" s="3" t="s">
        <v>10</v>
      </c>
      <c r="O13" s="9"/>
      <c r="P13" s="10">
        <f>1-P12/$E$13</f>
        <v>0.9880766195929348</v>
      </c>
      <c r="Q13" s="3" t="s">
        <v>10</v>
      </c>
    </row>
    <row r="14" spans="1:17" x14ac:dyDescent="0.25">
      <c r="E14" s="6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04"/>
  <sheetViews>
    <sheetView workbookViewId="0">
      <selection activeCell="F4" sqref="F4"/>
    </sheetView>
  </sheetViews>
  <sheetFormatPr defaultRowHeight="15" x14ac:dyDescent="0.25"/>
  <cols>
    <col min="1" max="1" width="12.140625" style="1" customWidth="1"/>
    <col min="2" max="2" width="13.42578125" style="1" customWidth="1"/>
    <col min="3" max="3" width="9" style="1"/>
    <col min="4" max="5" width="12.42578125" style="1" customWidth="1"/>
    <col min="6" max="6" width="14.28515625" style="1" customWidth="1"/>
    <col min="7" max="9" width="9" style="1"/>
  </cols>
  <sheetData>
    <row r="1" spans="1:8" x14ac:dyDescent="0.25">
      <c r="B1" s="3">
        <v>1.8897299999999999</v>
      </c>
      <c r="C1" s="3" t="s">
        <v>1</v>
      </c>
      <c r="G1" s="15">
        <v>2.2568667443999999</v>
      </c>
      <c r="H1" s="14" t="s">
        <v>16</v>
      </c>
    </row>
    <row r="3" spans="1:8" x14ac:dyDescent="0.25">
      <c r="A3" s="14" t="s">
        <v>4</v>
      </c>
      <c r="B3" s="14" t="s">
        <v>5</v>
      </c>
      <c r="D3" s="3" t="s">
        <v>6</v>
      </c>
      <c r="F3" s="3" t="s">
        <v>17</v>
      </c>
    </row>
    <row r="4" spans="1:8" x14ac:dyDescent="0.25">
      <c r="A4" s="1">
        <f>50</f>
        <v>50</v>
      </c>
      <c r="B4" s="1">
        <f>A4*$B$1/100</f>
        <v>0.94486499999999995</v>
      </c>
      <c r="D4" s="1">
        <f>Sheet1!$G$3*3/(5*Sheet1!$G$2^2)*(1-2.5*EXP(-Sheet1!$G$2*(model_predictions!B4-model_predictions!$G$1))+1.5*EXP(-(5/3)*Sheet1!$G$2*(model_predictions!B4-model_predictions!$G$1)))</f>
        <v>3.4048993977646655</v>
      </c>
      <c r="F4" s="1">
        <f>(Sheet1!$K$3/(2*Sheet1!$K$2^2))*(1-EXP(-Sheet1!$K$2*(model_predictions!B4-model_predictions!$G$1)))^2</f>
        <v>5.7544776527687853</v>
      </c>
    </row>
    <row r="5" spans="1:8" x14ac:dyDescent="0.25">
      <c r="A5" s="1">
        <f>A4+1</f>
        <v>51</v>
      </c>
      <c r="B5" s="1">
        <f t="shared" ref="B5:B68" si="0">A5*$B$1/100</f>
        <v>0.96376229999999996</v>
      </c>
      <c r="D5" s="1">
        <f>Sheet1!$G$3*3/(5*Sheet1!$G$2^2)*(1-2.5*EXP(-Sheet1!$G$2*(model_predictions!B5-model_predictions!$G$1))+1.5*EXP(-(5/3)*Sheet1!$G$2*(model_predictions!B5-model_predictions!$G$1)))</f>
        <v>3.2192020497923521</v>
      </c>
      <c r="F5" s="1">
        <f>(Sheet1!$K$3/(2*Sheet1!$K$2^2))*(1-EXP(-Sheet1!$K$2*(model_predictions!B5-model_predictions!$G$1)))^2</f>
        <v>5.4069524267727802</v>
      </c>
    </row>
    <row r="6" spans="1:8" x14ac:dyDescent="0.25">
      <c r="A6" s="1">
        <f t="shared" ref="A6:A69" si="1">A5+1</f>
        <v>52</v>
      </c>
      <c r="B6" s="1">
        <f t="shared" si="0"/>
        <v>0.98265959999999997</v>
      </c>
      <c r="D6" s="1">
        <f>Sheet1!$G$3*3/(5*Sheet1!$G$2^2)*(1-2.5*EXP(-Sheet1!$G$2*(model_predictions!B6-model_predictions!$G$1))+1.5*EXP(-(5/3)*Sheet1!$G$2*(model_predictions!B6-model_predictions!$G$1)))</f>
        <v>3.0425165308153539</v>
      </c>
      <c r="F6" s="1">
        <f>(Sheet1!$K$3/(2*Sheet1!$K$2^2))*(1-EXP(-Sheet1!$K$2*(model_predictions!B6-model_predictions!$G$1)))^2</f>
        <v>5.0787348990978209</v>
      </c>
    </row>
    <row r="7" spans="1:8" x14ac:dyDescent="0.25">
      <c r="A7" s="1">
        <f t="shared" si="1"/>
        <v>53</v>
      </c>
      <c r="B7" s="1">
        <f t="shared" si="0"/>
        <v>1.0015569</v>
      </c>
      <c r="D7" s="1">
        <f>Sheet1!$G$3*3/(5*Sheet1!$G$2^2)*(1-2.5*EXP(-Sheet1!$G$2*(model_predictions!B7-model_predictions!$G$1))+1.5*EXP(-(5/3)*Sheet1!$G$2*(model_predictions!B7-model_predictions!$G$1)))</f>
        <v>2.8744382296485336</v>
      </c>
      <c r="F7" s="1">
        <f>(Sheet1!$K$3/(2*Sheet1!$K$2^2))*(1-EXP(-Sheet1!$K$2*(model_predictions!B7-model_predictions!$G$1)))^2</f>
        <v>4.768804579173171</v>
      </c>
    </row>
    <row r="8" spans="1:8" x14ac:dyDescent="0.25">
      <c r="A8" s="1">
        <f t="shared" si="1"/>
        <v>54</v>
      </c>
      <c r="B8" s="1">
        <f t="shared" si="0"/>
        <v>1.0204541999999999</v>
      </c>
      <c r="D8" s="1">
        <f>Sheet1!$G$3*3/(5*Sheet1!$G$2^2)*(1-2.5*EXP(-Sheet1!$G$2*(model_predictions!B8-model_predictions!$G$1))+1.5*EXP(-(5/3)*Sheet1!$G$2*(model_predictions!B8-model_predictions!$G$1)))</f>
        <v>2.7145800125055097</v>
      </c>
      <c r="F8" s="1">
        <f>(Sheet1!$K$3/(2*Sheet1!$K$2^2))*(1-EXP(-Sheet1!$K$2*(model_predictions!B8-model_predictions!$G$1)))^2</f>
        <v>4.4761936978013264</v>
      </c>
    </row>
    <row r="9" spans="1:8" x14ac:dyDescent="0.25">
      <c r="A9" s="1">
        <f t="shared" si="1"/>
        <v>55</v>
      </c>
      <c r="B9" s="1">
        <f t="shared" si="0"/>
        <v>1.0393515</v>
      </c>
      <c r="D9" s="1">
        <f>Sheet1!$G$3*3/(5*Sheet1!$G$2^2)*(1-2.5*EXP(-Sheet1!$G$2*(model_predictions!B9-model_predictions!$G$1))+1.5*EXP(-(5/3)*Sheet1!$G$2*(model_predictions!B9-model_predictions!$G$1)))</f>
        <v>2.562571483719029</v>
      </c>
      <c r="F9" s="1">
        <f>(Sheet1!$K$3/(2*Sheet1!$K$2^2))*(1-EXP(-Sheet1!$K$2*(model_predictions!B9-model_predictions!$G$1)))^2</f>
        <v>4.1999845131870357</v>
      </c>
    </row>
    <row r="10" spans="1:8" x14ac:dyDescent="0.25">
      <c r="A10" s="1">
        <f t="shared" si="1"/>
        <v>56</v>
      </c>
      <c r="B10" s="1">
        <f t="shared" si="0"/>
        <v>1.0582487999999999</v>
      </c>
      <c r="D10" s="1">
        <f>Sheet1!$G$3*3/(5*Sheet1!$G$2^2)*(1-2.5*EXP(-Sheet1!$G$2*(model_predictions!B10-model_predictions!$G$1))+1.5*EXP(-(5/3)*Sheet1!$G$2*(model_predictions!B10-model_predictions!$G$1)))</f>
        <v>2.418058277361907</v>
      </c>
      <c r="F10" s="1">
        <f>(Sheet1!$K$3/(2*Sheet1!$K$2^2))*(1-EXP(-Sheet1!$K$2*(model_predictions!B10-model_predictions!$G$1)))^2</f>
        <v>3.9393067538782627</v>
      </c>
    </row>
    <row r="11" spans="1:8" x14ac:dyDescent="0.25">
      <c r="A11" s="1">
        <f t="shared" si="1"/>
        <v>57</v>
      </c>
      <c r="B11" s="1">
        <f t="shared" si="0"/>
        <v>1.0771461</v>
      </c>
      <c r="D11" s="1">
        <f>Sheet1!$G$3*3/(5*Sheet1!$G$2^2)*(1-2.5*EXP(-Sheet1!$G$2*(model_predictions!B11-model_predictions!$G$1))+1.5*EXP(-(5/3)*Sheet1!$G$2*(model_predictions!B11-model_predictions!$G$1)))</f>
        <v>2.2807013784858423</v>
      </c>
      <c r="F11" s="1">
        <f>(Sheet1!$K$3/(2*Sheet1!$K$2^2))*(1-EXP(-Sheet1!$K$2*(model_predictions!B11-model_predictions!$G$1)))^2</f>
        <v>3.6933351916797541</v>
      </c>
    </row>
    <row r="12" spans="1:8" x14ac:dyDescent="0.25">
      <c r="A12" s="1">
        <f t="shared" si="1"/>
        <v>58</v>
      </c>
      <c r="B12" s="1">
        <f t="shared" si="0"/>
        <v>1.0960433999999999</v>
      </c>
      <c r="D12" s="1">
        <f>Sheet1!$G$3*3/(5*Sheet1!$G$2^2)*(1-2.5*EXP(-Sheet1!$G$2*(model_predictions!B12-model_predictions!$G$1))+1.5*EXP(-(5/3)*Sheet1!$G$2*(model_predictions!B12-model_predictions!$G$1)))</f>
        <v>2.1501764727485377</v>
      </c>
      <c r="F12" s="1">
        <f>(Sheet1!$K$3/(2*Sheet1!$K$2^2))*(1-EXP(-Sheet1!$K$2*(model_predictions!B12-model_predictions!$G$1)))^2</f>
        <v>3.4612873379513531</v>
      </c>
    </row>
    <row r="13" spans="1:8" x14ac:dyDescent="0.25">
      <c r="A13" s="1">
        <f t="shared" si="1"/>
        <v>59</v>
      </c>
      <c r="B13" s="1">
        <f t="shared" si="0"/>
        <v>1.1149407</v>
      </c>
      <c r="D13" s="1">
        <f>Sheet1!$G$3*3/(5*Sheet1!$G$2^2)*(1-2.5*EXP(-Sheet1!$G$2*(model_predictions!B13-model_predictions!$G$1))+1.5*EXP(-(5/3)*Sheet1!$G$2*(model_predictions!B13-model_predictions!$G$1)))</f>
        <v>2.0261733232502759</v>
      </c>
      <c r="F13" s="1">
        <f>(Sheet1!$K$3/(2*Sheet1!$K$2^2))*(1-EXP(-Sheet1!$K$2*(model_predictions!B13-model_predictions!$G$1)))^2</f>
        <v>3.2424212570364319</v>
      </c>
    </row>
    <row r="14" spans="1:8" x14ac:dyDescent="0.25">
      <c r="A14" s="1">
        <f t="shared" si="1"/>
        <v>60</v>
      </c>
      <c r="B14" s="1">
        <f t="shared" si="0"/>
        <v>1.1338379999999999</v>
      </c>
      <c r="D14" s="1">
        <f>Sheet1!$G$3*3/(5*Sheet1!$G$2^2)*(1-2.5*EXP(-Sheet1!$G$2*(model_predictions!B14-model_predictions!$G$1))+1.5*EXP(-(5/3)*Sheet1!$G$2*(model_predictions!B14-model_predictions!$G$1)))</f>
        <v>1.9083951734499718</v>
      </c>
      <c r="F14" s="1">
        <f>(Sheet1!$K$3/(2*Sheet1!$K$2^2))*(1-EXP(-Sheet1!$K$2*(model_predictions!B14-model_predictions!$G$1)))^2</f>
        <v>3.0360334908826254</v>
      </c>
    </row>
    <row r="15" spans="1:8" x14ac:dyDescent="0.25">
      <c r="A15" s="1">
        <f t="shared" si="1"/>
        <v>61</v>
      </c>
      <c r="B15" s="1">
        <f t="shared" si="0"/>
        <v>1.1527353</v>
      </c>
      <c r="D15" s="1">
        <f>Sheet1!$G$3*3/(5*Sheet1!$G$2^2)*(1-2.5*EXP(-Sheet1!$G$2*(model_predictions!B15-model_predictions!$G$1))+1.5*EXP(-(5/3)*Sheet1!$G$2*(model_predictions!B15-model_predictions!$G$1)))</f>
        <v>1.7965581750773219</v>
      </c>
      <c r="F15" s="1">
        <f>(Sheet1!$K$3/(2*Sheet1!$K$2^2))*(1-EXP(-Sheet1!$K$2*(model_predictions!B15-model_predictions!$G$1)))^2</f>
        <v>2.8414570892174051</v>
      </c>
    </row>
    <row r="16" spans="1:8" x14ac:dyDescent="0.25">
      <c r="A16" s="1">
        <f t="shared" si="1"/>
        <v>62</v>
      </c>
      <c r="B16" s="1">
        <f t="shared" si="0"/>
        <v>1.1716325999999999</v>
      </c>
      <c r="D16" s="1">
        <f>Sheet1!$G$3*3/(5*Sheet1!$G$2^2)*(1-2.5*EXP(-Sheet1!$G$2*(model_predictions!B16-model_predictions!$G$1))+1.5*EXP(-(5/3)*Sheet1!$G$2*(model_predictions!B16-model_predictions!$G$1)))</f>
        <v>1.6903908400026015</v>
      </c>
      <c r="F16" s="1">
        <f>(Sheet1!$K$3/(2*Sheet1!$K$2^2))*(1-EXP(-Sheet1!$K$2*(model_predictions!B16-model_predictions!$G$1)))^2</f>
        <v>2.658059739926617</v>
      </c>
    </row>
    <row r="17" spans="1:6" x14ac:dyDescent="0.25">
      <c r="A17" s="1">
        <f t="shared" si="1"/>
        <v>63</v>
      </c>
      <c r="B17" s="1">
        <f t="shared" si="0"/>
        <v>1.1905299</v>
      </c>
      <c r="D17" s="1">
        <f>Sheet1!$G$3*3/(5*Sheet1!$G$2^2)*(1-2.5*EXP(-Sheet1!$G$2*(model_predictions!B17-model_predictions!$G$1))+1.5*EXP(-(5/3)*Sheet1!$G$2*(model_predictions!B17-model_predictions!$G$1)))</f>
        <v>1.5896335150684768</v>
      </c>
      <c r="F17" s="1">
        <f>(Sheet1!$K$3/(2*Sheet1!$K$2^2))*(1-EXP(-Sheet1!$K$2*(model_predictions!B17-model_predictions!$G$1)))^2</f>
        <v>2.4852419945548698</v>
      </c>
    </row>
    <row r="18" spans="1:6" x14ac:dyDescent="0.25">
      <c r="A18" s="1">
        <f t="shared" si="1"/>
        <v>64</v>
      </c>
      <c r="B18" s="1">
        <f t="shared" si="0"/>
        <v>1.2094271999999999</v>
      </c>
      <c r="D18" s="1">
        <f>Sheet1!$G$3*3/(5*Sheet1!$G$2^2)*(1-2.5*EXP(-Sheet1!$G$2*(model_predictions!B18-model_predictions!$G$1))+1.5*EXP(-(5/3)*Sheet1!$G$2*(model_predictions!B18-model_predictions!$G$1)))</f>
        <v>1.4940378789295199</v>
      </c>
      <c r="F18" s="1">
        <f>(Sheet1!$K$3/(2*Sheet1!$K$2^2))*(1-EXP(-Sheet1!$K$2*(model_predictions!B18-model_predictions!$G$1)))^2</f>
        <v>2.322435584104054</v>
      </c>
    </row>
    <row r="19" spans="1:6" x14ac:dyDescent="0.25">
      <c r="A19" s="1">
        <f t="shared" si="1"/>
        <v>65</v>
      </c>
      <c r="B19" s="1">
        <f t="shared" si="0"/>
        <v>1.2283245</v>
      </c>
      <c r="D19" s="1">
        <f>Sheet1!$G$3*3/(5*Sheet1!$G$2^2)*(1-2.5*EXP(-Sheet1!$G$2*(model_predictions!B19-model_predictions!$G$1))+1.5*EXP(-(5/3)*Sheet1!$G$2*(model_predictions!B19-model_predictions!$G$1)))</f>
        <v>1.4033664599844882</v>
      </c>
      <c r="F19" s="1">
        <f>(Sheet1!$K$3/(2*Sheet1!$K$2^2))*(1-EXP(-Sheet1!$K$2*(model_predictions!B19-model_predictions!$G$1)))^2</f>
        <v>2.1691018205503303</v>
      </c>
    </row>
    <row r="20" spans="1:6" x14ac:dyDescent="0.25">
      <c r="A20" s="1">
        <f t="shared" si="1"/>
        <v>66</v>
      </c>
      <c r="B20" s="1">
        <f t="shared" si="0"/>
        <v>1.2472217999999999</v>
      </c>
      <c r="D20" s="1">
        <f>Sheet1!$G$3*3/(5*Sheet1!$G$2^2)*(1-2.5*EXP(-Sheet1!$G$2*(model_predictions!B20-model_predictions!$G$1))+1.5*EXP(-(5/3)*Sheet1!$G$2*(model_predictions!B20-model_predictions!$G$1)))</f>
        <v>1.3173921745243478</v>
      </c>
      <c r="F20" s="1">
        <f>(Sheet1!$K$3/(2*Sheet1!$K$2^2))*(1-EXP(-Sheet1!$K$2*(model_predictions!B20-model_predictions!$G$1)))^2</f>
        <v>2.0247300797319538</v>
      </c>
    </row>
    <row r="21" spans="1:6" x14ac:dyDescent="0.25">
      <c r="A21" s="1">
        <f t="shared" si="1"/>
        <v>67</v>
      </c>
      <c r="B21" s="1">
        <f t="shared" si="0"/>
        <v>1.2661191000000001</v>
      </c>
      <c r="D21" s="1">
        <f>Sheet1!$G$3*3/(5*Sheet1!$G$2^2)*(1-2.5*EXP(-Sheet1!$G$2*(model_predictions!B21-model_predictions!$G$1))+1.5*EXP(-(5/3)*Sheet1!$G$2*(model_predictions!B21-model_predictions!$G$1)))</f>
        <v>1.2358978842552792</v>
      </c>
      <c r="F21" s="1">
        <f>(Sheet1!$K$3/(2*Sheet1!$K$2^2))*(1-EXP(-Sheet1!$K$2*(model_predictions!B21-model_predictions!$G$1)))^2</f>
        <v>1.8888363614802999</v>
      </c>
    </row>
    <row r="22" spans="1:6" x14ac:dyDescent="0.25">
      <c r="A22" s="1">
        <f t="shared" si="1"/>
        <v>68</v>
      </c>
      <c r="B22" s="1">
        <f t="shared" si="0"/>
        <v>1.2850163999999997</v>
      </c>
      <c r="D22" s="1">
        <f>Sheet1!$G$3*3/(5*Sheet1!$G$2^2)*(1-2.5*EXP(-Sheet1!$G$2*(model_predictions!B22-model_predictions!$G$1))+1.5*EXP(-(5/3)*Sheet1!$G$2*(model_predictions!B22-model_predictions!$G$1)))</f>
        <v>1.1586759723907381</v>
      </c>
      <c r="F22" s="1">
        <f>(Sheet1!$K$3/(2*Sheet1!$K$2^2))*(1-EXP(-Sheet1!$K$2*(model_predictions!B22-model_predictions!$G$1)))^2</f>
        <v>1.7609619230755889</v>
      </c>
    </row>
    <row r="23" spans="1:6" x14ac:dyDescent="0.25">
      <c r="A23" s="1">
        <f t="shared" si="1"/>
        <v>69</v>
      </c>
      <c r="B23" s="1">
        <f t="shared" si="0"/>
        <v>1.3039136999999998</v>
      </c>
      <c r="D23" s="1">
        <f>Sheet1!$G$3*3/(5*Sheet1!$G$2^2)*(1-2.5*EXP(-Sheet1!$G$2*(model_predictions!B23-model_predictions!$G$1))+1.5*EXP(-(5/3)*Sheet1!$G$2*(model_predictions!B23-model_predictions!$G$1)))</f>
        <v>1.0855279375399303</v>
      </c>
      <c r="F23" s="1">
        <f>(Sheet1!$K$3/(2*Sheet1!$K$2^2))*(1-EXP(-Sheet1!$K$2*(model_predictions!B23-model_predictions!$G$1)))^2</f>
        <v>1.6406719823070881</v>
      </c>
    </row>
    <row r="24" spans="1:6" x14ac:dyDescent="0.25">
      <c r="A24" s="1">
        <f t="shared" si="1"/>
        <v>70</v>
      </c>
      <c r="B24" s="1">
        <f t="shared" si="0"/>
        <v>1.3228109999999997</v>
      </c>
      <c r="D24" s="1">
        <f>Sheet1!$G$3*3/(5*Sheet1!$G$2^2)*(1-2.5*EXP(-Sheet1!$G$2*(model_predictions!B24-model_predictions!$G$1))+1.5*EXP(-(5/3)*Sheet1!$G$2*(model_predictions!B24-model_predictions!$G$1)))</f>
        <v>1.0162640046521587</v>
      </c>
      <c r="F24" s="1">
        <f>(Sheet1!$K$3/(2*Sheet1!$K$2^2))*(1-EXP(-Sheet1!$K$2*(model_predictions!B24-model_predictions!$G$1)))^2</f>
        <v>1.5275544866061259</v>
      </c>
    </row>
    <row r="25" spans="1:6" x14ac:dyDescent="0.25">
      <c r="A25" s="1">
        <f t="shared" si="1"/>
        <v>71</v>
      </c>
      <c r="B25" s="1">
        <f t="shared" si="0"/>
        <v>1.3417082999999999</v>
      </c>
      <c r="D25" s="1">
        <f>Sheet1!$G$3*3/(5*Sheet1!$G$2^2)*(1-2.5*EXP(-Sheet1!$G$2*(model_predictions!B25-model_predictions!$G$1))+1.5*EXP(-(5/3)*Sheet1!$G$2*(model_predictions!B25-model_predictions!$G$1)))</f>
        <v>0.95070275230701329</v>
      </c>
      <c r="F25" s="1">
        <f>(Sheet1!$K$3/(2*Sheet1!$K$2^2))*(1-EXP(-Sheet1!$K$2*(model_predictions!B25-model_predictions!$G$1)))^2</f>
        <v>1.4212189448989467</v>
      </c>
    </row>
    <row r="26" spans="1:6" x14ac:dyDescent="0.25">
      <c r="A26" s="1">
        <f t="shared" si="1"/>
        <v>72</v>
      </c>
      <c r="B26" s="1">
        <f t="shared" si="0"/>
        <v>1.3606055999999997</v>
      </c>
      <c r="D26" s="1">
        <f>Sheet1!$G$3*3/(5*Sheet1!$G$2^2)*(1-2.5*EXP(-Sheet1!$G$2*(model_predictions!B26-model_predictions!$G$1))+1.5*EXP(-(5/3)*Sheet1!$G$2*(model_predictions!B26-model_predictions!$G$1)))</f>
        <v>0.8886707556699196</v>
      </c>
      <c r="F26" s="1">
        <f>(Sheet1!$K$3/(2*Sheet1!$K$2^2))*(1-EXP(-Sheet1!$K$2*(model_predictions!B26-model_predictions!$G$1)))^2</f>
        <v>1.3212953189963754</v>
      </c>
    </row>
    <row r="27" spans="1:6" x14ac:dyDescent="0.25">
      <c r="A27" s="1">
        <f t="shared" si="1"/>
        <v>73</v>
      </c>
      <c r="B27" s="1">
        <f t="shared" si="0"/>
        <v>1.3795028999999999</v>
      </c>
      <c r="D27" s="1">
        <f>Sheet1!$G$3*3/(5*Sheet1!$G$2^2)*(1-2.5*EXP(-Sheet1!$G$2*(model_predictions!B27-model_predictions!$G$1))+1.5*EXP(-(5/3)*Sheet1!$G$2*(model_predictions!B27-model_predictions!$G$1)))</f>
        <v>0.83000224446063686</v>
      </c>
      <c r="F27" s="1">
        <f>(Sheet1!$K$3/(2*Sheet1!$K$2^2))*(1-EXP(-Sheet1!$K$2*(model_predictions!B27-model_predictions!$G$1)))^2</f>
        <v>1.2274329714983938</v>
      </c>
    </row>
    <row r="28" spans="1:6" x14ac:dyDescent="0.25">
      <c r="A28" s="1">
        <f t="shared" si="1"/>
        <v>74</v>
      </c>
      <c r="B28" s="1">
        <f t="shared" si="0"/>
        <v>1.3984001999999998</v>
      </c>
      <c r="D28" s="1">
        <f>Sheet1!$G$3*3/(5*Sheet1!$G$2^2)*(1-2.5*EXP(-Sheet1!$G$2*(model_predictions!B28-model_predictions!$G$1))+1.5*EXP(-(5/3)*Sheet1!$G$2*(model_predictions!B28-model_predictions!$G$1)))</f>
        <v>0.77453877530938009</v>
      </c>
      <c r="F28" s="1">
        <f>(Sheet1!$K$3/(2*Sheet1!$K$2^2))*(1-EXP(-Sheet1!$K$2*(model_predictions!B28-model_predictions!$G$1)))^2</f>
        <v>1.1392996673448486</v>
      </c>
    </row>
    <row r="29" spans="1:6" x14ac:dyDescent="0.25">
      <c r="A29" s="1">
        <f t="shared" si="1"/>
        <v>75</v>
      </c>
      <c r="B29" s="1">
        <f t="shared" si="0"/>
        <v>1.4172974999999999</v>
      </c>
      <c r="D29" s="1">
        <f>Sheet1!$G$3*3/(5*Sheet1!$G$2^2)*(1-2.5*EXP(-Sheet1!$G$2*(model_predictions!B29-model_predictions!$G$1))+1.5*EXP(-(5/3)*Sheet1!$G$2*(model_predictions!B29-model_predictions!$G$1)))</f>
        <v>0.72212891790110334</v>
      </c>
      <c r="F29" s="1">
        <f>(Sheet1!$K$3/(2*Sheet1!$K$2^2))*(1-EXP(-Sheet1!$K$2*(model_predictions!B29-model_predictions!$G$1)))^2</f>
        <v>1.0565806262887649</v>
      </c>
    </row>
    <row r="30" spans="1:6" x14ac:dyDescent="0.25">
      <c r="A30" s="1">
        <f t="shared" si="1"/>
        <v>76</v>
      </c>
      <c r="B30" s="1">
        <f t="shared" si="0"/>
        <v>1.4361947999999998</v>
      </c>
      <c r="D30" s="1">
        <f>Sheet1!$G$3*3/(5*Sheet1!$G$2^2)*(1-2.5*EXP(-Sheet1!$G$2*(model_predictions!B30-model_predictions!$G$1))+1.5*EXP(-(5/3)*Sheet1!$G$2*(model_predictions!B30-model_predictions!$G$1)))</f>
        <v>0.67262795433335487</v>
      </c>
      <c r="F30" s="1">
        <f>(Sheet1!$K$3/(2*Sheet1!$K$2^2))*(1-EXP(-Sheet1!$K$2*(model_predictions!B30-model_predictions!$G$1)))^2</f>
        <v>0.9789776237067811</v>
      </c>
    </row>
    <row r="31" spans="1:6" x14ac:dyDescent="0.25">
      <c r="A31" s="1">
        <f t="shared" si="1"/>
        <v>77</v>
      </c>
      <c r="B31" s="1">
        <f t="shared" si="0"/>
        <v>1.4550920999999999</v>
      </c>
      <c r="D31" s="1">
        <f>Sheet1!$G$3*3/(5*Sheet1!$G$2^2)*(1-2.5*EXP(-Sheet1!$G$2*(model_predictions!B31-model_predictions!$G$1))+1.5*EXP(-(5/3)*Sheet1!$G$2*(model_predictions!B31-model_predictions!$G$1)))</f>
        <v>0.62589759113688603</v>
      </c>
      <c r="F31" s="1">
        <f>(Sheet1!$K$3/(2*Sheet1!$K$2^2))*(1-EXP(-Sheet1!$K$2*(model_predictions!B31-model_predictions!$G$1)))^2</f>
        <v>0.9062081372921148</v>
      </c>
    </row>
    <row r="32" spans="1:6" x14ac:dyDescent="0.25">
      <c r="A32" s="1">
        <f t="shared" si="1"/>
        <v>78</v>
      </c>
      <c r="B32" s="1">
        <f t="shared" si="0"/>
        <v>1.4739893999999998</v>
      </c>
      <c r="D32" s="1">
        <f>Sheet1!$G$3*3/(5*Sheet1!$G$2^2)*(1-2.5*EXP(-Sheet1!$G$2*(model_predictions!B32-model_predictions!$G$1))+1.5*EXP(-(5/3)*Sheet1!$G$2*(model_predictions!B32-model_predictions!$G$1)))</f>
        <v>0.58180568343105998</v>
      </c>
      <c r="F32" s="1">
        <f>(Sheet1!$K$3/(2*Sheet1!$K$2^2))*(1-EXP(-Sheet1!$K$2*(model_predictions!B32-model_predictions!$G$1)))^2</f>
        <v>0.83800453729991309</v>
      </c>
    </row>
    <row r="33" spans="1:6" x14ac:dyDescent="0.25">
      <c r="A33" s="1">
        <f t="shared" si="1"/>
        <v>79</v>
      </c>
      <c r="B33" s="1">
        <f t="shared" si="0"/>
        <v>1.4928866999999999</v>
      </c>
      <c r="D33" s="1">
        <f>Sheet1!$G$3*3/(5*Sheet1!$G$2^2)*(1-2.5*EXP(-Sheet1!$G$2*(model_predictions!B33-model_predictions!$G$1))+1.5*EXP(-(5/3)*Sheet1!$G$2*(model_predictions!B33-model_predictions!$G$1)))</f>
        <v>0.54022597070795164</v>
      </c>
      <c r="F33" s="1">
        <f>(Sheet1!$K$3/(2*Sheet1!$K$2^2))*(1-EXP(-Sheet1!$K$2*(model_predictions!B33-model_predictions!$G$1)))^2</f>
        <v>0.77411331813281303</v>
      </c>
    </row>
    <row r="34" spans="1:6" x14ac:dyDescent="0.25">
      <c r="A34" s="1">
        <f t="shared" si="1"/>
        <v>80</v>
      </c>
      <c r="B34" s="1">
        <f t="shared" si="0"/>
        <v>1.5117839999999998</v>
      </c>
      <c r="D34" s="1">
        <f>Sheet1!$G$3*3/(5*Sheet1!$G$2^2)*(1-2.5*EXP(-Sheet1!$G$2*(model_predictions!B34-model_predictions!$G$1))+1.5*EXP(-(5/3)*Sheet1!$G$2*(model_predictions!B34-model_predictions!$G$1)))</f>
        <v>0.50103782376004335</v>
      </c>
      <c r="F34" s="1">
        <f>(Sheet1!$K$3/(2*Sheet1!$K$2^2))*(1-EXP(-Sheet1!$K$2*(model_predictions!B34-model_predictions!$G$1)))^2</f>
        <v>0.71429436916670741</v>
      </c>
    </row>
    <row r="35" spans="1:6" x14ac:dyDescent="0.25">
      <c r="A35" s="1">
        <f t="shared" si="1"/>
        <v>81</v>
      </c>
      <c r="B35" s="1">
        <f t="shared" si="0"/>
        <v>1.5306812999999999</v>
      </c>
      <c r="D35" s="1">
        <f>Sheet1!$G$3*3/(5*Sheet1!$G$2^2)*(1-2.5*EXP(-Sheet1!$G$2*(model_predictions!B35-model_predictions!$G$1))+1.5*EXP(-(5/3)*Sheet1!$G$2*(model_predictions!B35-model_predictions!$G$1)))</f>
        <v>0.46412600228651341</v>
      </c>
      <c r="F35" s="1">
        <f>(Sheet1!$K$3/(2*Sheet1!$K$2^2))*(1-EXP(-Sheet1!$K$2*(model_predictions!B35-model_predictions!$G$1)))^2</f>
        <v>0.65832028282305644</v>
      </c>
    </row>
    <row r="36" spans="1:6" x14ac:dyDescent="0.25">
      <c r="A36" s="1">
        <f t="shared" si="1"/>
        <v>82</v>
      </c>
      <c r="B36" s="1">
        <f t="shared" si="0"/>
        <v>1.5495785999999998</v>
      </c>
      <c r="D36" s="1">
        <f>Sheet1!$G$3*3/(5*Sheet1!$G$2^2)*(1-2.5*EXP(-Sheet1!$G$2*(model_predictions!B36-model_predictions!$G$1))+1.5*EXP(-(5/3)*Sheet1!$G$2*(model_predictions!B36-model_predictions!$G$1)))</f>
        <v>0.42938042273240712</v>
      </c>
      <c r="F36" s="1">
        <f>(Sheet1!$K$3/(2*Sheet1!$K$2^2))*(1-EXP(-Sheet1!$K$2*(model_predictions!B36-model_predictions!$G$1)))^2</f>
        <v>0.60597569799517059</v>
      </c>
    </row>
    <row r="37" spans="1:6" x14ac:dyDescent="0.25">
      <c r="A37" s="1">
        <f t="shared" si="1"/>
        <v>83</v>
      </c>
      <c r="B37" s="1">
        <f t="shared" si="0"/>
        <v>1.5684758999999999</v>
      </c>
      <c r="D37" s="1">
        <f>Sheet1!$G$3*3/(5*Sheet1!$G$2^2)*(1-2.5*EXP(-Sheet1!$G$2*(model_predictions!B37-model_predictions!$G$1))+1.5*EXP(-(5/3)*Sheet1!$G$2*(model_predictions!B37-model_predictions!$G$1)))</f>
        <v>0.39669593593345204</v>
      </c>
      <c r="F37" s="1">
        <f>(Sheet1!$K$3/(2*Sheet1!$K$2^2))*(1-EXP(-Sheet1!$K$2*(model_predictions!B37-model_predictions!$G$1)))^2</f>
        <v>0.55705667703175377</v>
      </c>
    </row>
    <row r="38" spans="1:6" x14ac:dyDescent="0.25">
      <c r="A38" s="1">
        <f t="shared" si="1"/>
        <v>84</v>
      </c>
      <c r="B38" s="1">
        <f t="shared" si="0"/>
        <v>1.5873731999999998</v>
      </c>
      <c r="D38" s="1">
        <f>Sheet1!$G$3*3/(5*Sheet1!$G$2^2)*(1-2.5*EXP(-Sheet1!$G$2*(model_predictions!B38-model_predictions!$G$1))+1.5*EXP(-(5/3)*Sheet1!$G$2*(model_predictions!B38-model_predictions!$G$1)))</f>
        <v>0.36597211415702763</v>
      </c>
      <c r="F38" s="1">
        <f>(Sheet1!$K$3/(2*Sheet1!$K$2^2))*(1-EXP(-Sheet1!$K$2*(model_predictions!B38-model_predictions!$G$1)))^2</f>
        <v>0.51137011457210835</v>
      </c>
    </row>
    <row r="39" spans="1:6" x14ac:dyDescent="0.25">
      <c r="A39" s="1">
        <f t="shared" si="1"/>
        <v>85</v>
      </c>
      <c r="B39" s="1">
        <f t="shared" si="0"/>
        <v>1.6062704999999999</v>
      </c>
      <c r="D39" s="1">
        <f>Sheet1!$G$3*3/(5*Sheet1!$G$2^2)*(1-2.5*EXP(-Sheet1!$G$2*(model_predictions!B39-model_predictions!$G$1))+1.5*EXP(-(5/3)*Sheet1!$G$2*(model_predictions!B39-model_predictions!$G$1)))</f>
        <v>0.33711304714675222</v>
      </c>
      <c r="F39" s="1">
        <f>(Sheet1!$K$3/(2*Sheet1!$K$2^2))*(1-EXP(-Sheet1!$K$2*(model_predictions!B39-model_predictions!$G$1)))^2</f>
        <v>0.46873317661380942</v>
      </c>
    </row>
    <row r="40" spans="1:6" x14ac:dyDescent="0.25">
      <c r="A40" s="1">
        <f t="shared" si="1"/>
        <v>86</v>
      </c>
      <c r="B40" s="1">
        <f t="shared" si="0"/>
        <v>1.6251677999999998</v>
      </c>
      <c r="D40" s="1">
        <f>Sheet1!$G$3*3/(5*Sheet1!$G$2^2)*(1-2.5*EXP(-Sheet1!$G$2*(model_predictions!B40-model_predictions!$G$1))+1.5*EXP(-(5/3)*Sheet1!$G$2*(model_predictions!B40-model_predictions!$G$1)))</f>
        <v>0.31002714679447485</v>
      </c>
      <c r="F40" s="1">
        <f>(Sheet1!$K$3/(2*Sheet1!$K$2^2))*(1-EXP(-Sheet1!$K$2*(model_predictions!B40-model_predictions!$G$1)))^2</f>
        <v>0.42897276827577185</v>
      </c>
    </row>
    <row r="41" spans="1:6" x14ac:dyDescent="0.25">
      <c r="A41" s="1">
        <f t="shared" si="1"/>
        <v>87</v>
      </c>
      <c r="B41" s="1">
        <f t="shared" si="0"/>
        <v>1.6440650999999999</v>
      </c>
      <c r="D41" s="1">
        <f>Sheet1!$G$3*3/(5*Sheet1!$G$2^2)*(1-2.5*EXP(-Sheet1!$G$2*(model_predictions!B41-model_predictions!$G$1))+1.5*EXP(-(5/3)*Sheet1!$G$2*(model_predictions!B41-model_predictions!$G$1)))</f>
        <v>0.28462696007904309</v>
      </c>
      <c r="F41" s="1">
        <f>(Sheet1!$K$3/(2*Sheet1!$K$2^2))*(1-EXP(-Sheet1!$K$2*(model_predictions!B41-model_predictions!$G$1)))^2</f>
        <v>0.39192502879751751</v>
      </c>
    </row>
    <row r="42" spans="1:6" x14ac:dyDescent="0.25">
      <c r="A42" s="1">
        <f t="shared" si="1"/>
        <v>88</v>
      </c>
      <c r="B42" s="1">
        <f t="shared" si="0"/>
        <v>1.6629623999999998</v>
      </c>
      <c r="D42" s="1">
        <f>Sheet1!$G$3*3/(5*Sheet1!$G$2^2)*(1-2.5*EXP(-Sheet1!$G$2*(model_predictions!B42-model_predictions!$G$1))+1.5*EXP(-(5/3)*Sheet1!$G$2*(model_predictions!B42-model_predictions!$G$1)))</f>
        <v>0.26082898992621234</v>
      </c>
      <c r="F42" s="1">
        <f>(Sheet1!$K$3/(2*Sheet1!$K$2^2))*(1-EXP(-Sheet1!$K$2*(model_predictions!B42-model_predictions!$G$1)))^2</f>
        <v>0.35743485238946754</v>
      </c>
    </row>
    <row r="43" spans="1:6" x14ac:dyDescent="0.25">
      <c r="A43" s="1">
        <f t="shared" si="1"/>
        <v>89</v>
      </c>
      <c r="B43" s="1">
        <f t="shared" si="0"/>
        <v>1.6818597</v>
      </c>
      <c r="D43" s="1">
        <f>Sheet1!$G$3*3/(5*Sheet1!$G$2^2)*(1-2.5*EXP(-Sheet1!$G$2*(model_predictions!B43-model_predictions!$G$1))+1.5*EXP(-(5/3)*Sheet1!$G$2*(model_predictions!B43-model_predictions!$G$1)))</f>
        <v>0.23855352365838434</v>
      </c>
      <c r="F43" s="1">
        <f>(Sheet1!$K$3/(2*Sheet1!$K$2^2))*(1-EXP(-Sheet1!$K$2*(model_predictions!B43-model_predictions!$G$1)))^2</f>
        <v>0.32535543361927671</v>
      </c>
    </row>
    <row r="44" spans="1:6" x14ac:dyDescent="0.25">
      <c r="A44" s="1">
        <f t="shared" si="1"/>
        <v>90</v>
      </c>
      <c r="B44" s="1">
        <f t="shared" si="0"/>
        <v>1.7007569999999999</v>
      </c>
      <c r="D44" s="1">
        <f>Sheet1!$G$3*3/(5*Sheet1!$G$2^2)*(1-2.5*EXP(-Sheet1!$G$2*(model_predictions!B44-model_predictions!$G$1))+1.5*EXP(-(5/3)*Sheet1!$G$2*(model_predictions!B44-model_predictions!$G$1)))</f>
        <v>0.21772446871665493</v>
      </c>
      <c r="F44" s="1">
        <f>(Sheet1!$K$3/(2*Sheet1!$K$2^2))*(1-EXP(-Sheet1!$K$2*(model_predictions!B44-model_predictions!$G$1)))^2</f>
        <v>0.29554783608594071</v>
      </c>
    </row>
    <row r="45" spans="1:6" x14ac:dyDescent="0.25">
      <c r="A45" s="1">
        <f t="shared" si="1"/>
        <v>91</v>
      </c>
      <c r="B45" s="1">
        <f t="shared" si="0"/>
        <v>1.7196543</v>
      </c>
      <c r="D45" s="1">
        <f>Sheet1!$G$3*3/(5*Sheet1!$G$2^2)*(1-2.5*EXP(-Sheet1!$G$2*(model_predictions!B45-model_predictions!$G$1))+1.5*EXP(-(5/3)*Sheet1!$G$2*(model_predictions!B45-model_predictions!$G$1)))</f>
        <v>0.19826919535079937</v>
      </c>
      <c r="F45" s="1">
        <f>(Sheet1!$K$3/(2*Sheet1!$K$2^2))*(1-EXP(-Sheet1!$K$2*(model_predictions!B45-model_predictions!$G$1)))^2</f>
        <v>0.2678805831966769</v>
      </c>
    </row>
    <row r="46" spans="1:6" x14ac:dyDescent="0.25">
      <c r="A46" s="1">
        <f t="shared" si="1"/>
        <v>92</v>
      </c>
      <c r="B46" s="1">
        <f t="shared" si="0"/>
        <v>1.7385515999999999</v>
      </c>
      <c r="D46" s="1">
        <f>Sheet1!$G$3*3/(5*Sheet1!$G$2^2)*(1-2.5*EXP(-Sheet1!$G$2*(model_predictions!B46-model_predictions!$G$1))+1.5*EXP(-(5/3)*Sheet1!$G$2*(model_predictions!B46-model_predictions!$G$1)))</f>
        <v>0.18011838598550284</v>
      </c>
      <c r="F46" s="1">
        <f>(Sheet1!$K$3/(2*Sheet1!$K$2^2))*(1-EXP(-Sheet1!$K$2*(model_predictions!B46-model_predictions!$G$1)))^2</f>
        <v>0.2422292699217051</v>
      </c>
    </row>
    <row r="47" spans="1:6" x14ac:dyDescent="0.25">
      <c r="A47" s="1">
        <f t="shared" si="1"/>
        <v>93</v>
      </c>
      <c r="B47" s="1">
        <f t="shared" si="0"/>
        <v>1.7574489</v>
      </c>
      <c r="D47" s="1">
        <f>Sheet1!$G$3*3/(5*Sheet1!$G$2^2)*(1-2.5*EXP(-Sheet1!$G$2*(model_predictions!B47-model_predictions!$G$1))+1.5*EXP(-(5/3)*Sheet1!$G$2*(model_predictions!B47-model_predictions!$G$1)))</f>
        <v>0.16320589098323041</v>
      </c>
      <c r="F47" s="1">
        <f>(Sheet1!$K$3/(2*Sheet1!$K$2^2))*(1-EXP(-Sheet1!$K$2*(model_predictions!B47-model_predictions!$G$1)))^2</f>
        <v>0.21847619445907965</v>
      </c>
    </row>
    <row r="48" spans="1:6" x14ac:dyDescent="0.25">
      <c r="A48" s="1">
        <f t="shared" si="1"/>
        <v>94</v>
      </c>
      <c r="B48" s="1">
        <f t="shared" si="0"/>
        <v>1.7763461999999999</v>
      </c>
      <c r="D48" s="1">
        <f>Sheet1!$G$3*3/(5*Sheet1!$G$2^2)*(1-2.5*EXP(-Sheet1!$G$2*(model_predictions!B48-model_predictions!$G$1))+1.5*EXP(-(5/3)*Sheet1!$G$2*(model_predictions!B48-model_predictions!$G$1)))</f>
        <v>0.14746859053578437</v>
      </c>
      <c r="F48" s="1">
        <f>(Sheet1!$K$3/(2*Sheet1!$K$2^2))*(1-EXP(-Sheet1!$K$2*(model_predictions!B48-model_predictions!$G$1)))^2</f>
        <v>0.1965100087959181</v>
      </c>
    </row>
    <row r="49" spans="1:6" x14ac:dyDescent="0.25">
      <c r="A49" s="1">
        <f t="shared" si="1"/>
        <v>95</v>
      </c>
      <c r="B49" s="1">
        <f t="shared" si="0"/>
        <v>1.7952435</v>
      </c>
      <c r="D49" s="1">
        <f>Sheet1!$G$3*3/(5*Sheet1!$G$2^2)*(1-2.5*EXP(-Sheet1!$G$2*(model_predictions!B49-model_predictions!$G$1))+1.5*EXP(-(5/3)*Sheet1!$G$2*(model_predictions!B49-model_predictions!$G$1)))</f>
        <v>0.13284626242769615</v>
      </c>
      <c r="F49" s="1">
        <f>(Sheet1!$K$3/(2*Sheet1!$K$2^2))*(1-EXP(-Sheet1!$K$2*(model_predictions!B49-model_predictions!$G$1)))^2</f>
        <v>0.17622538720376843</v>
      </c>
    </row>
    <row r="50" spans="1:6" x14ac:dyDescent="0.25">
      <c r="A50" s="1">
        <f t="shared" si="1"/>
        <v>96</v>
      </c>
      <c r="B50" s="1">
        <f t="shared" si="0"/>
        <v>1.8141407999999999</v>
      </c>
      <c r="D50" s="1">
        <f>Sheet1!$G$3*3/(5*Sheet1!$G$2^2)*(1-2.5*EXP(-Sheet1!$G$2*(model_predictions!B50-model_predictions!$G$1))+1.5*EXP(-(5/3)*Sheet1!$G$2*(model_predictions!B50-model_predictions!$G$1)))</f>
        <v>0.11928145542531349</v>
      </c>
      <c r="F50" s="1">
        <f>(Sheet1!$K$3/(2*Sheet1!$K$2^2))*(1-EXP(-Sheet1!$K$2*(model_predictions!B50-model_predictions!$G$1)))^2</f>
        <v>0.15752271175469737</v>
      </c>
    </row>
    <row r="51" spans="1:6" x14ac:dyDescent="0.25">
      <c r="A51" s="1">
        <f t="shared" si="1"/>
        <v>97</v>
      </c>
      <c r="B51" s="1">
        <f t="shared" si="0"/>
        <v>1.8330381</v>
      </c>
      <c r="D51" s="1">
        <f>Sheet1!$G$3*3/(5*Sheet1!$G$2^2)*(1-2.5*EXP(-Sheet1!$G$2*(model_predictions!B51-model_predictions!$G$1))+1.5*EXP(-(5/3)*Sheet1!$G$2*(model_predictions!B51-model_predictions!$G$1)))</f>
        <v>0.1067193680556503</v>
      </c>
      <c r="F51" s="1">
        <f>(Sheet1!$K$3/(2*Sheet1!$K$2^2))*(1-EXP(-Sheet1!$K$2*(model_predictions!B51-model_predictions!$G$1)))^2</f>
        <v>0.14030777399100874</v>
      </c>
    </row>
    <row r="52" spans="1:6" x14ac:dyDescent="0.25">
      <c r="A52" s="1">
        <f t="shared" si="1"/>
        <v>98</v>
      </c>
      <c r="B52" s="1">
        <f t="shared" si="0"/>
        <v>1.8519353999999999</v>
      </c>
      <c r="D52" s="1">
        <f>Sheet1!$G$3*3/(5*Sheet1!$G$2^2)*(1-2.5*EXP(-Sheet1!$G$2*(model_predictions!B52-model_predictions!$G$1))+1.5*EXP(-(5/3)*Sheet1!$G$2*(model_predictions!B52-model_predictions!$G$1)))</f>
        <v>9.510773254889858E-2</v>
      </c>
      <c r="F52" s="1">
        <f>(Sheet1!$K$3/(2*Sheet1!$K$2^2))*(1-EXP(-Sheet1!$K$2*(model_predictions!B52-model_predictions!$G$1)))^2</f>
        <v>0.12449149192552066</v>
      </c>
    </row>
    <row r="53" spans="1:6" x14ac:dyDescent="0.25">
      <c r="A53" s="1">
        <f t="shared" si="1"/>
        <v>99</v>
      </c>
      <c r="B53" s="1">
        <f t="shared" si="0"/>
        <v>1.8708327</v>
      </c>
      <c r="D53" s="1">
        <f>Sheet1!$G$3*3/(5*Sheet1!$G$2^2)*(1-2.5*EXP(-Sheet1!$G$2*(model_predictions!B53-model_predictions!$G$1))+1.5*EXP(-(5/3)*Sheet1!$G$2*(model_predictions!B53-model_predictions!$G$1)))</f>
        <v>8.4396703727892722E-2</v>
      </c>
      <c r="F53" s="1">
        <f>(Sheet1!$K$3/(2*Sheet1!$K$2^2))*(1-EXP(-Sheet1!$K$2*(model_predictions!B53-model_predictions!$G$1)))^2</f>
        <v>0.10998964159108088</v>
      </c>
    </row>
    <row r="54" spans="1:6" x14ac:dyDescent="0.25">
      <c r="A54" s="1">
        <f t="shared" si="1"/>
        <v>100</v>
      </c>
      <c r="B54" s="1">
        <f t="shared" si="0"/>
        <v>1.8897299999999999</v>
      </c>
      <c r="D54" s="1">
        <f>Sheet1!$G$3*3/(5*Sheet1!$G$2^2)*(1-2.5*EXP(-Sheet1!$G$2*(model_predictions!B54-model_predictions!$G$1))+1.5*EXP(-(5/3)*Sheet1!$G$2*(model_predictions!B54-model_predictions!$G$1)))</f>
        <v>7.4538752636846298E-2</v>
      </c>
      <c r="F54" s="1">
        <f>(Sheet1!$K$3/(2*Sheet1!$K$2^2))*(1-EXP(-Sheet1!$K$2*(model_predictions!B54-model_predictions!$G$1)))^2</f>
        <v>9.6722602397673774E-2</v>
      </c>
    </row>
    <row r="55" spans="1:6" x14ac:dyDescent="0.25">
      <c r="A55" s="1">
        <f t="shared" si="1"/>
        <v>101</v>
      </c>
      <c r="B55" s="1">
        <f t="shared" si="0"/>
        <v>1.9086273</v>
      </c>
      <c r="D55" s="1">
        <f>Sheet1!$G$3*3/(5*Sheet1!$G$2^2)*(1-2.5*EXP(-Sheet1!$G$2*(model_predictions!B55-model_predictions!$G$1))+1.5*EXP(-(5/3)*Sheet1!$G$2*(model_predictions!B55-model_predictions!$G$1)))</f>
        <v>6.5488564710308311E-2</v>
      </c>
      <c r="F55" s="1">
        <f>(Sheet1!$K$3/(2*Sheet1!$K$2^2))*(1-EXP(-Sheet1!$K$2*(model_predictions!B55-model_predictions!$G$1)))^2</f>
        <v>8.4615115593102988E-2</v>
      </c>
    </row>
    <row r="56" spans="1:6" x14ac:dyDescent="0.25">
      <c r="A56" s="1">
        <f t="shared" si="1"/>
        <v>102</v>
      </c>
      <c r="B56" s="1">
        <f t="shared" si="0"/>
        <v>1.9275245999999999</v>
      </c>
      <c r="D56" s="1">
        <f>Sheet1!$G$3*3/(5*Sheet1!$G$2^2)*(1-2.5*EXP(-Sheet1!$G$2*(model_predictions!B56-model_predictions!$G$1))+1.5*EXP(-(5/3)*Sheet1!$G$2*(model_predictions!B56-model_predictions!$G$1)))</f>
        <v>5.7202942291592354E-2</v>
      </c>
      <c r="F56" s="1">
        <f>(Sheet1!$K$3/(2*Sheet1!$K$2^2))*(1-EXP(-Sheet1!$K$2*(model_predictions!B56-model_predictions!$G$1)))^2</f>
        <v>7.3596055158988011E-2</v>
      </c>
    </row>
    <row r="57" spans="1:6" x14ac:dyDescent="0.25">
      <c r="A57" s="1">
        <f t="shared" si="1"/>
        <v>103</v>
      </c>
      <c r="B57" s="1">
        <f t="shared" si="0"/>
        <v>1.9464219</v>
      </c>
      <c r="D57" s="1">
        <f>Sheet1!$G$3*3/(5*Sheet1!$G$2^2)*(1-2.5*EXP(-Sheet1!$G$2*(model_predictions!B57-model_predictions!$G$1))+1.5*EXP(-(5/3)*Sheet1!$G$2*(model_predictions!B57-model_predictions!$G$1)))</f>
        <v>4.9640711317850895E-2</v>
      </c>
      <c r="F57" s="1">
        <f>(Sheet1!$K$3/(2*Sheet1!$K$2^2))*(1-EXP(-Sheet1!$K$2*(model_predictions!B57-model_predictions!$G$1)))^2</f>
        <v>6.3598210507730568E-2</v>
      </c>
    </row>
    <row r="58" spans="1:6" x14ac:dyDescent="0.25">
      <c r="A58" s="1">
        <f t="shared" si="1"/>
        <v>104</v>
      </c>
      <c r="B58" s="1">
        <f t="shared" si="0"/>
        <v>1.9653191999999999</v>
      </c>
      <c r="D58" s="1">
        <f>Sheet1!$G$3*3/(5*Sheet1!$G$2^2)*(1-2.5*EXP(-Sheet1!$G$2*(model_predictions!B58-model_predictions!$G$1))+1.5*EXP(-(5/3)*Sheet1!$G$2*(model_predictions!B58-model_predictions!$G$1)))</f>
        <v>4.2762631996601207E-2</v>
      </c>
      <c r="F58" s="1">
        <f>(Sheet1!$K$3/(2*Sheet1!$K$2^2))*(1-EXP(-Sheet1!$K$2*(model_predictions!B58-model_predictions!$G$1)))^2</f>
        <v>5.4558080378326282E-2</v>
      </c>
    </row>
    <row r="59" spans="1:6" x14ac:dyDescent="0.25">
      <c r="A59" s="1">
        <f t="shared" si="1"/>
        <v>105</v>
      </c>
      <c r="B59" s="1">
        <f t="shared" si="0"/>
        <v>1.9842165</v>
      </c>
      <c r="D59" s="1">
        <f>Sheet1!$G$3*3/(5*Sheet1!$G$2^2)*(1-2.5*EXP(-Sheet1!$G$2*(model_predictions!B59-model_predictions!$G$1))+1.5*EXP(-(5/3)*Sheet1!$G$2*(model_predictions!B59-model_predictions!$G$1)))</f>
        <v>3.6531313305790868E-2</v>
      </c>
      <c r="F59" s="1">
        <f>(Sheet1!$K$3/(2*Sheet1!$K$2^2))*(1-EXP(-Sheet1!$K$2*(model_predictions!B59-model_predictions!$G$1)))^2</f>
        <v>4.6415677359469082E-2</v>
      </c>
    </row>
    <row r="60" spans="1:6" x14ac:dyDescent="0.25">
      <c r="A60" s="1">
        <f t="shared" si="1"/>
        <v>106</v>
      </c>
      <c r="B60" s="1">
        <f t="shared" si="0"/>
        <v>2.0031137999999999</v>
      </c>
      <c r="D60" s="1">
        <f>Sheet1!$G$3*3/(5*Sheet1!$G$2^2)*(1-2.5*EXP(-Sheet1!$G$2*(model_predictions!B60-model_predictions!$G$1))+1.5*EXP(-(5/3)*Sheet1!$G$2*(model_predictions!B60-model_predictions!$G$1)))</f>
        <v>3.0911131156498791E-2</v>
      </c>
      <c r="F60" s="1">
        <f>(Sheet1!$K$3/(2*Sheet1!$K$2^2))*(1-EXP(-Sheet1!$K$2*(model_predictions!B60-model_predictions!$G$1)))^2</f>
        <v>3.9114342497431516E-2</v>
      </c>
    </row>
    <row r="61" spans="1:6" x14ac:dyDescent="0.25">
      <c r="A61" s="1">
        <f t="shared" si="1"/>
        <v>107</v>
      </c>
      <c r="B61" s="1">
        <f t="shared" si="0"/>
        <v>2.0220110999999998</v>
      </c>
      <c r="D61" s="1">
        <f>Sheet1!$G$3*3/(5*Sheet1!$G$2^2)*(1-2.5*EXP(-Sheet1!$G$2*(model_predictions!B61-model_predictions!$G$1))+1.5*EXP(-(5/3)*Sheet1!$G$2*(model_predictions!B61-model_predictions!$G$1)))</f>
        <v>2.5868150064066644E-2</v>
      </c>
      <c r="F61" s="1">
        <f>(Sheet1!$K$3/(2*Sheet1!$K$2^2))*(1-EXP(-Sheet1!$K$2*(model_predictions!B61-model_predictions!$G$1)))^2</f>
        <v>3.2600569473756752E-2</v>
      </c>
    </row>
    <row r="62" spans="1:6" x14ac:dyDescent="0.25">
      <c r="A62" s="1">
        <f t="shared" si="1"/>
        <v>108</v>
      </c>
      <c r="B62" s="1">
        <f t="shared" si="0"/>
        <v>2.0409083999999997</v>
      </c>
      <c r="D62" s="1">
        <f>Sheet1!$G$3*3/(5*Sheet1!$G$2^2)*(1-2.5*EXP(-Sheet1!$G$2*(model_predictions!B62-model_predictions!$G$1))+1.5*EXP(-(5/3)*Sheet1!$G$2*(model_predictions!B62-model_predictions!$G$1)))</f>
        <v>2.1370048179882885E-2</v>
      </c>
      <c r="F62" s="1">
        <f>(Sheet1!$K$3/(2*Sheet1!$K$2^2))*(1-EXP(-Sheet1!$K$2*(model_predictions!B62-model_predictions!$G$1)))^2</f>
        <v>2.6823837863965274E-2</v>
      </c>
    </row>
    <row r="63" spans="1:6" x14ac:dyDescent="0.25">
      <c r="A63" s="1">
        <f t="shared" si="1"/>
        <v>109</v>
      </c>
      <c r="B63" s="1">
        <f t="shared" si="0"/>
        <v>2.0598057000000001</v>
      </c>
      <c r="D63" s="1">
        <f>Sheet1!$G$3*3/(5*Sheet1!$G$2^2)*(1-2.5*EXP(-Sheet1!$G$2*(model_predictions!B63-model_predictions!$G$1))+1.5*EXP(-(5/3)*Sheet1!$G$2*(model_predictions!B63-model_predictions!$G$1)))</f>
        <v>1.7386045542211046E-2</v>
      </c>
      <c r="F63" s="1">
        <f>(Sheet1!$K$3/(2*Sheet1!$K$2^2))*(1-EXP(-Sheet1!$K$2*(model_predictions!B63-model_predictions!$G$1)))^2</f>
        <v>2.1736455013312939E-2</v>
      </c>
    </row>
    <row r="64" spans="1:6" x14ac:dyDescent="0.25">
      <c r="A64" s="1">
        <f t="shared" si="1"/>
        <v>110</v>
      </c>
      <c r="B64" s="1">
        <f t="shared" si="0"/>
        <v>2.078703</v>
      </c>
      <c r="D64" s="1">
        <f>Sheet1!$G$3*3/(5*Sheet1!$G$2^2)*(1-2.5*EXP(-Sheet1!$G$2*(model_predictions!B64-model_predictions!$G$1))+1.5*EXP(-(5/3)*Sheet1!$G$2*(model_predictions!B64-model_predictions!$G$1)))</f>
        <v>1.3886835410348276E-2</v>
      </c>
      <c r="F64" s="1">
        <f>(Sheet1!$K$3/(2*Sheet1!$K$2^2))*(1-EXP(-Sheet1!$K$2*(model_predictions!B64-model_predictions!$G$1)))^2</f>
        <v>1.7293406089215591E-2</v>
      </c>
    </row>
    <row r="65" spans="1:6" x14ac:dyDescent="0.25">
      <c r="A65" s="1">
        <f t="shared" si="1"/>
        <v>111</v>
      </c>
      <c r="B65" s="1">
        <f t="shared" si="0"/>
        <v>2.0976002999999999</v>
      </c>
      <c r="D65" s="1">
        <f>Sheet1!$G$3*3/(5*Sheet1!$G$2^2)*(1-2.5*EXP(-Sheet1!$G$2*(model_predictions!B65-model_predictions!$G$1))+1.5*EXP(-(5/3)*Sheet1!$G$2*(model_predictions!B65-model_predictions!$G$1)))</f>
        <v>1.0844518552073095E-2</v>
      </c>
      <c r="F65" s="1">
        <f>(Sheet1!$K$3/(2*Sheet1!$K$2^2))*(1-EXP(-Sheet1!$K$2*(model_predictions!B65-model_predictions!$G$1)))^2</f>
        <v>1.3452211892337052E-2</v>
      </c>
    </row>
    <row r="66" spans="1:6" x14ac:dyDescent="0.25">
      <c r="A66" s="1">
        <f t="shared" si="1"/>
        <v>112</v>
      </c>
      <c r="B66" s="1">
        <f t="shared" si="0"/>
        <v>2.1164975999999998</v>
      </c>
      <c r="D66" s="1">
        <f>Sheet1!$G$3*3/(5*Sheet1!$G$2^2)*(1-2.5*EXP(-Sheet1!$G$2*(model_predictions!B66-model_predictions!$G$1))+1.5*EXP(-(5/3)*Sheet1!$G$2*(model_predictions!B66-model_predictions!$G$1)))</f>
        <v>8.23254035975882E-3</v>
      </c>
      <c r="F66" s="1">
        <f>(Sheet1!$K$3/(2*Sheet1!$K$2^2))*(1-EXP(-Sheet1!$K$2*(model_predictions!B66-model_predictions!$G$1)))^2</f>
        <v>1.0172794029589198E-2</v>
      </c>
    </row>
    <row r="67" spans="1:6" x14ac:dyDescent="0.25">
      <c r="A67" s="1">
        <f t="shared" si="1"/>
        <v>113</v>
      </c>
      <c r="B67" s="1">
        <f t="shared" si="0"/>
        <v>2.1353949000000001</v>
      </c>
      <c r="D67" s="1">
        <f>Sheet1!$G$3*3/(5*Sheet1!$G$2^2)*(1-2.5*EXP(-Sheet1!$G$2*(model_predictions!B67-model_predictions!$G$1))+1.5*EXP(-(5/3)*Sheet1!$G$2*(model_predictions!B67-model_predictions!$G$1)))</f>
        <v>6.0256306757379002E-3</v>
      </c>
      <c r="F67" s="1">
        <f>(Sheet1!$K$3/(2*Sheet1!$K$2^2))*(1-EXP(-Sheet1!$K$2*(model_predictions!B67-model_predictions!$G$1)))^2</f>
        <v>7.4173470724588839E-3</v>
      </c>
    </row>
    <row r="68" spans="1:6" x14ac:dyDescent="0.25">
      <c r="A68" s="1">
        <f t="shared" si="1"/>
        <v>114</v>
      </c>
      <c r="B68" s="1">
        <f t="shared" si="0"/>
        <v>2.1542922</v>
      </c>
      <c r="D68" s="1">
        <f>Sheet1!$G$3*3/(5*Sheet1!$G$2^2)*(1-2.5*EXP(-Sheet1!$G$2*(model_predictions!B68-model_predictions!$G$1))+1.5*EXP(-(5/3)*Sheet1!$G$2*(model_predictions!B68-model_predictions!$G$1)))</f>
        <v>4.1997462124824664E-3</v>
      </c>
      <c r="F68" s="1">
        <f>(Sheet1!$K$3/(2*Sheet1!$K$2^2))*(1-EXP(-Sheet1!$K$2*(model_predictions!B68-model_predictions!$G$1)))^2</f>
        <v>5.1502173432299691E-3</v>
      </c>
    </row>
    <row r="69" spans="1:6" x14ac:dyDescent="0.25">
      <c r="A69" s="1">
        <f t="shared" si="1"/>
        <v>115</v>
      </c>
      <c r="B69" s="1">
        <f t="shared" ref="B69:B132" si="2">A69*$B$1/100</f>
        <v>2.1731894999999999</v>
      </c>
      <c r="D69" s="1">
        <f>Sheet1!$G$3*3/(5*Sheet1!$G$2^2)*(1-2.5*EXP(-Sheet1!$G$2*(model_predictions!B69-model_predictions!$G$1))+1.5*EXP(-(5/3)*Sheet1!$G$2*(model_predictions!B69-model_predictions!$G$1)))</f>
        <v>2.7320154579478901E-3</v>
      </c>
      <c r="F69" s="1">
        <f>(Sheet1!$K$3/(2*Sheet1!$K$2^2))*(1-EXP(-Sheet1!$K$2*(model_predictions!B69-model_predictions!$G$1)))^2</f>
        <v>3.3377879898427326E-3</v>
      </c>
    </row>
    <row r="70" spans="1:6" x14ac:dyDescent="0.25">
      <c r="A70" s="1">
        <f t="shared" ref="A70:A133" si="3">A69+1</f>
        <v>116</v>
      </c>
      <c r="B70" s="1">
        <f t="shared" si="2"/>
        <v>2.1920867999999998</v>
      </c>
      <c r="D70" s="1">
        <f>Sheet1!$G$3*3/(5*Sheet1!$G$2^2)*(1-2.5*EXP(-Sheet1!$G$2*(model_predictions!B70-model_predictions!$G$1))+1.5*EXP(-(5/3)*Sheet1!$G$2*(model_predictions!B70-model_predictions!$G$1)))</f>
        <v>1.600685961009508E-3</v>
      </c>
      <c r="F70" s="1">
        <f>(Sheet1!$K$3/(2*Sheet1!$K$2^2))*(1-EXP(-Sheet1!$K$2*(model_predictions!B70-model_predictions!$G$1)))^2</f>
        <v>1.948370027392495E-3</v>
      </c>
    </row>
    <row r="71" spans="1:6" x14ac:dyDescent="0.25">
      <c r="A71" s="1">
        <f t="shared" si="3"/>
        <v>117</v>
      </c>
      <c r="B71" s="1">
        <f t="shared" si="2"/>
        <v>2.2109841000000001</v>
      </c>
      <c r="D71" s="1">
        <f>Sheet1!$G$3*3/(5*Sheet1!$G$2^2)*(1-2.5*EXP(-Sheet1!$G$2*(model_predictions!B71-model_predictions!$G$1))+1.5*EXP(-(5/3)*Sheet1!$G$2*(model_predictions!B71-model_predictions!$G$1)))</f>
        <v>7.8507389630741442E-4</v>
      </c>
      <c r="F71" s="1">
        <f>(Sheet1!$K$3/(2*Sheet1!$K$2^2))*(1-EXP(-Sheet1!$K$2*(model_predictions!B71-model_predictions!$G$1)))^2</f>
        <v>9.5209904064821015E-4</v>
      </c>
    </row>
    <row r="72" spans="1:6" x14ac:dyDescent="0.25">
      <c r="A72" s="1">
        <f t="shared" si="3"/>
        <v>118</v>
      </c>
      <c r="B72" s="1">
        <f t="shared" si="2"/>
        <v>2.2298814</v>
      </c>
      <c r="D72" s="1">
        <f>Sheet1!$G$3*3/(5*Sheet1!$G$2^2)*(1-2.5*EXP(-Sheet1!$G$2*(model_predictions!B72-model_predictions!$G$1))+1.5*EXP(-(5/3)*Sheet1!$G$2*(model_predictions!B72-model_predictions!$G$1)))</f>
        <v>2.6551581202781171E-4</v>
      </c>
      <c r="F72" s="1">
        <f>(Sheet1!$K$3/(2*Sheet1!$K$2^2))*(1-EXP(-Sheet1!$K$2*(model_predictions!B72-model_predictions!$G$1)))^2</f>
        <v>3.2083725752339657E-4</v>
      </c>
    </row>
    <row r="73" spans="1:6" x14ac:dyDescent="0.25">
      <c r="A73" s="1">
        <f t="shared" si="3"/>
        <v>119</v>
      </c>
      <c r="B73" s="1">
        <f t="shared" si="2"/>
        <v>2.2487786999999999</v>
      </c>
      <c r="D73" s="1">
        <f>Sheet1!$G$3*3/(5*Sheet1!$G$2^2)*(1-2.5*EXP(-Sheet1!$G$2*(model_predictions!B73-model_predictions!$G$1))+1.5*EXP(-(5/3)*Sheet1!$G$2*(model_predictions!B73-model_predictions!$G$1)))</f>
        <v>2.3322468181994985E-5</v>
      </c>
      <c r="F73" s="1">
        <f>(Sheet1!$K$3/(2*Sheet1!$K$2^2))*(1-EXP(-Sheet1!$K$2*(model_predictions!B73-model_predictions!$G$1)))^2</f>
        <v>2.8080718193440495E-5</v>
      </c>
    </row>
    <row r="74" spans="1:6" x14ac:dyDescent="0.25">
      <c r="A74" s="1">
        <f t="shared" si="3"/>
        <v>120</v>
      </c>
      <c r="B74" s="1">
        <f t="shared" si="2"/>
        <v>2.2676759999999998</v>
      </c>
      <c r="D74" s="1">
        <f>Sheet1!$G$3*3/(5*Sheet1!$G$2^2)*(1-2.5*EXP(-Sheet1!$G$2*(model_predictions!B74-model_predictions!$G$1))+1.5*EXP(-(5/3)*Sheet1!$G$2*(model_predictions!B74-model_predictions!$G$1)))</f>
        <v>4.0734676807630183E-5</v>
      </c>
      <c r="F74" s="1">
        <f>(Sheet1!$K$3/(2*Sheet1!$K$2^2))*(1-EXP(-Sheet1!$K$2*(model_predictions!B74-model_predictions!$G$1)))^2</f>
        <v>4.8871278566956456E-5</v>
      </c>
    </row>
    <row r="75" spans="1:6" x14ac:dyDescent="0.25">
      <c r="A75" s="1">
        <f t="shared" si="3"/>
        <v>121</v>
      </c>
      <c r="B75" s="1">
        <f t="shared" si="2"/>
        <v>2.2865733000000001</v>
      </c>
      <c r="D75" s="1">
        <f>Sheet1!$G$3*3/(5*Sheet1!$G$2^2)*(1-2.5*EXP(-Sheet1!$G$2*(model_predictions!B75-model_predictions!$G$1))+1.5*EXP(-(5/3)*Sheet1!$G$2*(model_predictions!B75-model_predictions!$G$1)))</f>
        <v>3.0088105922658275E-4</v>
      </c>
      <c r="F75" s="1">
        <f>(Sheet1!$K$3/(2*Sheet1!$K$2^2))*(1-EXP(-Sheet1!$K$2*(model_predictions!B75-model_predictions!$G$1)))^2</f>
        <v>3.597132001206934E-4</v>
      </c>
    </row>
    <row r="76" spans="1:6" x14ac:dyDescent="0.25">
      <c r="A76" s="1">
        <f t="shared" si="3"/>
        <v>122</v>
      </c>
      <c r="B76" s="1">
        <f t="shared" si="2"/>
        <v>2.3054706</v>
      </c>
      <c r="D76" s="1">
        <f>Sheet1!$G$3*3/(5*Sheet1!$G$2^2)*(1-2.5*EXP(-Sheet1!$G$2*(model_predictions!B76-model_predictions!$G$1))+1.5*EXP(-(5/3)*Sheet1!$G$2*(model_predictions!B76-model_predictions!$G$1)))</f>
        <v>7.8773763904309659E-4</v>
      </c>
      <c r="F76" s="1">
        <f>(Sheet1!$K$3/(2*Sheet1!$K$2^2))*(1-EXP(-Sheet1!$K$2*(model_predictions!B76-model_predictions!$G$1)))^2</f>
        <v>9.3849409073557466E-4</v>
      </c>
    </row>
    <row r="77" spans="1:6" x14ac:dyDescent="0.25">
      <c r="A77" s="1">
        <f t="shared" si="3"/>
        <v>123</v>
      </c>
      <c r="B77" s="1">
        <f t="shared" si="2"/>
        <v>2.3243678999999999</v>
      </c>
      <c r="D77" s="1">
        <f>Sheet1!$G$3*3/(5*Sheet1!$G$2^2)*(1-2.5*EXP(-Sheet1!$G$2*(model_predictions!B77-model_predictions!$G$1))+1.5*EXP(-(5/3)*Sheet1!$G$2*(model_predictions!B77-model_predictions!$G$1)))</f>
        <v>1.4860891929705693E-3</v>
      </c>
      <c r="F77" s="1">
        <f>(Sheet1!$K$3/(2*Sheet1!$K$2^2))*(1-EXP(-Sheet1!$K$2*(model_predictions!B77-model_predictions!$G$1)))^2</f>
        <v>1.7644099731584349E-3</v>
      </c>
    </row>
    <row r="78" spans="1:6" x14ac:dyDescent="0.25">
      <c r="A78" s="1">
        <f t="shared" si="3"/>
        <v>124</v>
      </c>
      <c r="B78" s="1">
        <f t="shared" si="2"/>
        <v>2.3432651999999998</v>
      </c>
      <c r="D78" s="1">
        <f>Sheet1!$G$3*3/(5*Sheet1!$G$2^2)*(1-2.5*EXP(-Sheet1!$G$2*(model_predictions!B78-model_predictions!$G$1))+1.5*EXP(-(5/3)*Sheet1!$G$2*(model_predictions!B78-model_predictions!$G$1)))</f>
        <v>2.3814922848387128E-3</v>
      </c>
      <c r="F78" s="1">
        <f>(Sheet1!$K$3/(2*Sheet1!$K$2^2))*(1-EXP(-Sheet1!$K$2*(model_predictions!B78-model_predictions!$G$1)))^2</f>
        <v>2.8178942690925525E-3</v>
      </c>
    </row>
    <row r="79" spans="1:6" x14ac:dyDescent="0.25">
      <c r="A79" s="1">
        <f t="shared" si="3"/>
        <v>125</v>
      </c>
      <c r="B79" s="1">
        <f t="shared" si="2"/>
        <v>2.3621625000000002</v>
      </c>
      <c r="D79" s="1">
        <f>Sheet1!$G$3*3/(5*Sheet1!$G$2^2)*(1-2.5*EXP(-Sheet1!$G$2*(model_predictions!B79-model_predictions!$G$1))+1.5*EXP(-(5/3)*Sheet1!$G$2*(model_predictions!B79-model_predictions!$G$1)))</f>
        <v>3.4602399112609282E-3</v>
      </c>
      <c r="F79" s="1">
        <f>(Sheet1!$K$3/(2*Sheet1!$K$2^2))*(1-EXP(-Sheet1!$K$2*(model_predictions!B79-model_predictions!$G$1)))^2</f>
        <v>4.0805504977218209E-3</v>
      </c>
    </row>
    <row r="80" spans="1:6" x14ac:dyDescent="0.25">
      <c r="A80" s="1">
        <f t="shared" si="3"/>
        <v>126</v>
      </c>
      <c r="B80" s="1">
        <f t="shared" si="2"/>
        <v>2.3810598000000001</v>
      </c>
      <c r="D80" s="1">
        <f>Sheet1!$G$3*3/(5*Sheet1!$G$2^2)*(1-2.5*EXP(-Sheet1!$G$2*(model_predictions!B80-model_predictions!$G$1))+1.5*EXP(-(5/3)*Sheet1!$G$2*(model_predictions!B80-model_predictions!$G$1)))</f>
        <v>4.7093276904350712E-3</v>
      </c>
      <c r="F80" s="1">
        <f>(Sheet1!$K$3/(2*Sheet1!$K$2^2))*(1-EXP(-Sheet1!$K$2*(model_predictions!B80-model_predictions!$G$1)))^2</f>
        <v>5.5350884977262921E-3</v>
      </c>
    </row>
    <row r="81" spans="1:6" x14ac:dyDescent="0.25">
      <c r="A81" s="1">
        <f t="shared" si="3"/>
        <v>127</v>
      </c>
      <c r="B81" s="1">
        <f t="shared" si="2"/>
        <v>2.3999571</v>
      </c>
      <c r="D81" s="1">
        <f>Sheet1!$G$3*3/(5*Sheet1!$G$2^2)*(1-2.5*EXP(-Sheet1!$G$2*(model_predictions!B81-model_predictions!$G$1))+1.5*EXP(-(5/3)*Sheet1!$G$2*(model_predictions!B81-model_predictions!$G$1)))</f>
        <v>6.1164215284296788E-3</v>
      </c>
      <c r="F81" s="1">
        <f>(Sheet1!$K$3/(2*Sheet1!$K$2^2))*(1-EXP(-Sheet1!$K$2*(model_predictions!B81-model_predictions!$G$1)))^2</f>
        <v>7.1652639915803385E-3</v>
      </c>
    </row>
    <row r="82" spans="1:6" x14ac:dyDescent="0.25">
      <c r="A82" s="1">
        <f t="shared" si="3"/>
        <v>128</v>
      </c>
      <c r="B82" s="1">
        <f t="shared" si="2"/>
        <v>2.4188543999999998</v>
      </c>
      <c r="D82" s="1">
        <f>Sheet1!$G$3*3/(5*Sheet1!$G$2^2)*(1-2.5*EXP(-Sheet1!$G$2*(model_predictions!B82-model_predictions!$G$1))+1.5*EXP(-(5/3)*Sheet1!$G$2*(model_predictions!B82-model_predictions!$G$1)))</f>
        <v>7.669826700055055E-3</v>
      </c>
      <c r="F82" s="1">
        <f>(Sheet1!$K$3/(2*Sheet1!$K$2^2))*(1-EXP(-Sheet1!$K$2*(model_predictions!B82-model_predictions!$G$1)))^2</f>
        <v>8.955821320162545E-3</v>
      </c>
    </row>
    <row r="83" spans="1:6" x14ac:dyDescent="0.25">
      <c r="A83" s="1">
        <f t="shared" si="3"/>
        <v>129</v>
      </c>
      <c r="B83" s="1">
        <f t="shared" si="2"/>
        <v>2.4377516999999997</v>
      </c>
      <c r="D83" s="1">
        <f>Sheet1!$G$3*3/(5*Sheet1!$G$2^2)*(1-2.5*EXP(-Sheet1!$G$2*(model_predictions!B83-model_predictions!$G$1))+1.5*EXP(-(5/3)*Sheet1!$G$2*(model_predictions!B83-model_predictions!$G$1)))</f>
        <v>9.3584582840620083E-3</v>
      </c>
      <c r="F83" s="1">
        <f>(Sheet1!$K$3/(2*Sheet1!$K$2^2))*(1-EXP(-Sheet1!$K$2*(model_predictions!B83-model_predictions!$G$1)))^2</f>
        <v>1.0892439184477134E-2</v>
      </c>
    </row>
    <row r="84" spans="1:6" x14ac:dyDescent="0.25">
      <c r="A84" s="1">
        <f t="shared" si="3"/>
        <v>130</v>
      </c>
      <c r="B84" s="1">
        <f t="shared" si="2"/>
        <v>2.4566490000000001</v>
      </c>
      <c r="D84" s="1">
        <f>Sheet1!$G$3*3/(5*Sheet1!$G$2^2)*(1-2.5*EXP(-Sheet1!$G$2*(model_predictions!B84-model_predictions!$G$1))+1.5*EXP(-(5/3)*Sheet1!$G$2*(model_predictions!B84-model_predictions!$G$1)))</f>
        <v>1.1171812894935228E-2</v>
      </c>
      <c r="F84" s="1">
        <f>(Sheet1!$K$3/(2*Sheet1!$K$2^2))*(1-EXP(-Sheet1!$K$2*(model_predictions!B84-model_predictions!$G$1)))^2</f>
        <v>1.2961679239611012E-2</v>
      </c>
    </row>
    <row r="85" spans="1:6" x14ac:dyDescent="0.25">
      <c r="A85" s="1">
        <f t="shared" si="3"/>
        <v>131</v>
      </c>
      <c r="B85" s="1">
        <f t="shared" si="2"/>
        <v>2.4755462999999995</v>
      </c>
      <c r="D85" s="1">
        <f>Sheet1!$G$3*3/(5*Sheet1!$G$2^2)*(1-2.5*EXP(-Sheet1!$G$2*(model_predictions!B85-model_predictions!$G$1))+1.5*EXP(-(5/3)*Sheet1!$G$2*(model_predictions!B85-model_predictions!$G$1)))</f>
        <v>1.3099941655977537E-2</v>
      </c>
      <c r="F85" s="1">
        <f>(Sheet1!$K$3/(2*Sheet1!$K$2^2))*(1-EXP(-Sheet1!$K$2*(model_predictions!B85-model_predictions!$G$1)))^2</f>
        <v>1.5150937393951914E-2</v>
      </c>
    </row>
    <row r="86" spans="1:6" x14ac:dyDescent="0.25">
      <c r="A86" s="1">
        <f t="shared" si="3"/>
        <v>132</v>
      </c>
      <c r="B86" s="1">
        <f t="shared" si="2"/>
        <v>2.4944435999999999</v>
      </c>
      <c r="D86" s="1">
        <f>Sheet1!$G$3*3/(5*Sheet1!$G$2^2)*(1-2.5*EXP(-Sheet1!$G$2*(model_predictions!B86-model_predictions!$G$1))+1.5*EXP(-(5/3)*Sheet1!$G$2*(model_predictions!B86-model_predictions!$G$1)))</f>
        <v>1.513342436069922E-2</v>
      </c>
      <c r="F86" s="1">
        <f>(Sheet1!$K$3/(2*Sheet1!$K$2^2))*(1-EXP(-Sheet1!$K$2*(model_predictions!B86-model_predictions!$G$1)))^2</f>
        <v>1.744839767419527E-2</v>
      </c>
    </row>
    <row r="87" spans="1:6" x14ac:dyDescent="0.25">
      <c r="A87" s="1">
        <f t="shared" si="3"/>
        <v>133</v>
      </c>
      <c r="B87" s="1">
        <f t="shared" si="2"/>
        <v>2.5133408999999998</v>
      </c>
      <c r="D87" s="1">
        <f>Sheet1!$G$3*3/(5*Sheet1!$G$2^2)*(1-2.5*EXP(-Sheet1!$G$2*(model_predictions!B87-model_predictions!$G$1))+1.5*EXP(-(5/3)*Sheet1!$G$2*(model_predictions!B87-model_predictions!$G$1)))</f>
        <v>1.7263344771755406E-2</v>
      </c>
      <c r="F87" s="1">
        <f>(Sheet1!$K$3/(2*Sheet1!$K$2^2))*(1-EXP(-Sheet1!$K$2*(model_predictions!B87-model_predictions!$G$1)))^2</f>
        <v>1.9842988523784015E-2</v>
      </c>
    </row>
    <row r="88" spans="1:6" x14ac:dyDescent="0.25">
      <c r="A88" s="1">
        <f t="shared" si="3"/>
        <v>134</v>
      </c>
      <c r="B88" s="1">
        <f t="shared" si="2"/>
        <v>2.5322382000000001</v>
      </c>
      <c r="D88" s="1">
        <f>Sheet1!$G$3*3/(5*Sheet1!$G$2^2)*(1-2.5*EXP(-Sheet1!$G$2*(model_predictions!B88-model_predictions!$G$1))+1.5*EXP(-(5/3)*Sheet1!$G$2*(model_predictions!B88-model_predictions!$G$1)))</f>
        <v>1.9481267008807396E-2</v>
      </c>
      <c r="F88" s="1">
        <f>(Sheet1!$K$3/(2*Sheet1!$K$2^2))*(1-EXP(-Sheet1!$K$2*(model_predictions!B88-model_predictions!$G$1)))^2</f>
        <v>2.2324341409187997E-2</v>
      </c>
    </row>
    <row r="89" spans="1:6" x14ac:dyDescent="0.25">
      <c r="A89" s="1">
        <f t="shared" si="3"/>
        <v>135</v>
      </c>
      <c r="B89" s="1">
        <f t="shared" si="2"/>
        <v>2.5511354999999996</v>
      </c>
      <c r="D89" s="1">
        <f>Sheet1!$G$3*3/(5*Sheet1!$G$2^2)*(1-2.5*EXP(-Sheet1!$G$2*(model_predictions!B89-model_predictions!$G$1))+1.5*EXP(-(5/3)*Sheet1!$G$2*(model_predictions!B89-model_predictions!$G$1)))</f>
        <v>2.1779212978728976E-2</v>
      </c>
      <c r="F89" s="1">
        <f>(Sheet1!$K$3/(2*Sheet1!$K$2^2))*(1-EXP(-Sheet1!$K$2*(model_predictions!B89-model_predictions!$G$1)))^2</f>
        <v>2.4882751614839271E-2</v>
      </c>
    </row>
    <row r="90" spans="1:6" x14ac:dyDescent="0.25">
      <c r="A90" s="1">
        <f t="shared" si="3"/>
        <v>136</v>
      </c>
      <c r="B90" s="1">
        <f t="shared" si="2"/>
        <v>2.5700327999999995</v>
      </c>
      <c r="D90" s="1">
        <f>Sheet1!$G$3*3/(5*Sheet1!$G$2^2)*(1-2.5*EXP(-Sheet1!$G$2*(model_predictions!B90-model_predictions!$G$1))+1.5*EXP(-(5/3)*Sheet1!$G$2*(model_predictions!B90-model_predictions!$G$1)))</f>
        <v>2.4149640803536831E-2</v>
      </c>
      <c r="F90" s="1">
        <f>(Sheet1!$K$3/(2*Sheet1!$K$2^2))*(1-EXP(-Sheet1!$K$2*(model_predictions!B90-model_predictions!$G$1)))^2</f>
        <v>2.7509141113633364E-2</v>
      </c>
    </row>
    <row r="91" spans="1:6" x14ac:dyDescent="0.25">
      <c r="A91" s="1">
        <f t="shared" si="3"/>
        <v>137</v>
      </c>
      <c r="B91" s="1">
        <f t="shared" si="2"/>
        <v>2.5889301000000002</v>
      </c>
      <c r="D91" s="1">
        <f>Sheet1!$G$3*3/(5*Sheet1!$G$2^2)*(1-2.5*EXP(-Sheet1!$G$2*(model_predictions!B91-model_predictions!$G$1))+1.5*EXP(-(5/3)*Sheet1!$G$2*(model_predictions!B91-model_predictions!$G$1)))</f>
        <v>2.6585424203303048E-2</v>
      </c>
      <c r="F91" s="1">
        <f>(Sheet1!$K$3/(2*Sheet1!$K$2^2))*(1-EXP(-Sheet1!$K$2*(model_predictions!B91-model_predictions!$G$1)))^2</f>
        <v>3.0195023405681032E-2</v>
      </c>
    </row>
    <row r="92" spans="1:6" x14ac:dyDescent="0.25">
      <c r="A92" s="1">
        <f t="shared" si="3"/>
        <v>138</v>
      </c>
      <c r="B92" s="1">
        <f t="shared" si="2"/>
        <v>2.6078273999999997</v>
      </c>
      <c r="D92" s="1">
        <f>Sheet1!$G$3*3/(5*Sheet1!$G$2^2)*(1-2.5*EXP(-Sheet1!$G$2*(model_predictions!B92-model_predictions!$G$1))+1.5*EXP(-(5/3)*Sheet1!$G$2*(model_predictions!B92-model_predictions!$G$1)))</f>
        <v>2.9079832793107278E-2</v>
      </c>
      <c r="F92" s="1">
        <f>(Sheet1!$K$3/(2*Sheet1!$K$2^2))*(1-EXP(-Sheet1!$K$2*(model_predictions!B92-model_predictions!$G$1)))^2</f>
        <v>3.2932470223484354E-2</v>
      </c>
    </row>
    <row r="93" spans="1:6" x14ac:dyDescent="0.25">
      <c r="A93" s="1">
        <f t="shared" si="3"/>
        <v>139</v>
      </c>
      <c r="B93" s="1">
        <f t="shared" si="2"/>
        <v>2.6267246999999996</v>
      </c>
      <c r="D93" s="1">
        <f>Sheet1!$G$3*3/(5*Sheet1!$G$2^2)*(1-2.5*EXP(-Sheet1!$G$2*(model_predictions!B93-model_predictions!$G$1))+1.5*EXP(-(5/3)*Sheet1!$G$2*(model_predictions!B93-model_predictions!$G$1)))</f>
        <v>3.1626513254811216E-2</v>
      </c>
      <c r="F93" s="1">
        <f>(Sheet1!$K$3/(2*Sheet1!$K$2^2))*(1-EXP(-Sheet1!$K$2*(model_predictions!B93-model_predictions!$G$1)))^2</f>
        <v>3.5714080006917399E-2</v>
      </c>
    </row>
    <row r="94" spans="1:6" x14ac:dyDescent="0.25">
      <c r="A94" s="1">
        <f t="shared" si="3"/>
        <v>140</v>
      </c>
      <c r="B94" s="1">
        <f t="shared" si="2"/>
        <v>2.6456219999999995</v>
      </c>
      <c r="D94" s="1">
        <f>Sheet1!$G$3*3/(5*Sheet1!$G$2^2)*(1-2.5*EXP(-Sheet1!$G$2*(model_predictions!B94-model_predictions!$G$1))+1.5*EXP(-(5/3)*Sheet1!$G$2*(model_predictions!B94-model_predictions!$G$1)))</f>
        <v>3.4219471346088E-2</v>
      </c>
      <c r="F94" s="1">
        <f>(Sheet1!$K$3/(2*Sheet1!$K$2^2))*(1-EXP(-Sheet1!$K$2*(model_predictions!B94-model_predictions!$G$1)))^2</f>
        <v>3.8532948056330028E-2</v>
      </c>
    </row>
    <row r="95" spans="1:6" x14ac:dyDescent="0.25">
      <c r="A95" s="1">
        <f t="shared" si="3"/>
        <v>141</v>
      </c>
      <c r="B95" s="1">
        <f t="shared" si="2"/>
        <v>2.6645193000000003</v>
      </c>
      <c r="D95" s="1">
        <f>Sheet1!$G$3*3/(5*Sheet1!$G$2^2)*(1-2.5*EXP(-Sheet1!$G$2*(model_predictions!B95-model_predictions!$G$1))+1.5*EXP(-(5/3)*Sheet1!$G$2*(model_predictions!B95-model_predictions!$G$1)))</f>
        <v>3.6853054710726786E-2</v>
      </c>
      <c r="F95" s="1">
        <f>(Sheet1!$K$3/(2*Sheet1!$K$2^2))*(1-EXP(-Sheet1!$K$2*(model_predictions!B95-model_predictions!$G$1)))^2</f>
        <v>4.1382638276789729E-2</v>
      </c>
    </row>
    <row r="96" spans="1:6" x14ac:dyDescent="0.25">
      <c r="A96" s="1">
        <f t="shared" si="3"/>
        <v>142</v>
      </c>
      <c r="B96" s="1">
        <f t="shared" si="2"/>
        <v>2.6834165999999997</v>
      </c>
      <c r="D96" s="1">
        <f>Sheet1!$G$3*3/(5*Sheet1!$G$2^2)*(1-2.5*EXP(-Sheet1!$G$2*(model_predictions!B96-model_predictions!$G$1))+1.5*EXP(-(5/3)*Sheet1!$G$2*(model_predictions!B96-model_predictions!$G$1)))</f>
        <v>3.9521936455746781E-2</v>
      </c>
      <c r="F96" s="1">
        <f>(Sheet1!$K$3/(2*Sheet1!$K$2^2))*(1-EXP(-Sheet1!$K$2*(model_predictions!B96-model_predictions!$G$1)))^2</f>
        <v>4.4257156430923858E-2</v>
      </c>
    </row>
    <row r="97" spans="1:6" x14ac:dyDescent="0.25">
      <c r="A97" s="1">
        <f t="shared" si="3"/>
        <v>143</v>
      </c>
      <c r="B97" s="1">
        <f t="shared" si="2"/>
        <v>2.7023138999999996</v>
      </c>
      <c r="D97" s="1">
        <f>Sheet1!$G$3*3/(5*Sheet1!$G$2^2)*(1-2.5*EXP(-Sheet1!$G$2*(model_predictions!B97-model_predictions!$G$1))+1.5*EXP(-(5/3)*Sheet1!$G$2*(model_predictions!B97-model_predictions!$G$1)))</f>
        <v>4.2221099462313706E-2</v>
      </c>
      <c r="F97" s="1">
        <f>(Sheet1!$K$3/(2*Sheet1!$K$2^2))*(1-EXP(-Sheet1!$K$2*(model_predictions!B97-model_predictions!$G$1)))^2</f>
        <v>4.7150924822054761E-2</v>
      </c>
    </row>
    <row r="98" spans="1:6" x14ac:dyDescent="0.25">
      <c r="A98" s="1">
        <f t="shared" si="3"/>
        <v>144</v>
      </c>
      <c r="B98" s="1">
        <f t="shared" si="2"/>
        <v>2.7212111999999995</v>
      </c>
      <c r="D98" s="1">
        <f>Sheet1!$G$3*3/(5*Sheet1!$G$2^2)*(1-2.5*EXP(-Sheet1!$G$2*(model_predictions!B98-model_predictions!$G$1))+1.5*EXP(-(5/3)*Sheet1!$G$2*(model_predictions!B98-model_predictions!$G$1)))</f>
        <v>4.4945821398837953E-2</v>
      </c>
      <c r="F98" s="1">
        <f>(Sheet1!$K$3/(2*Sheet1!$K$2^2))*(1-EXP(-Sheet1!$K$2*(model_predictions!B98-model_predictions!$G$1)))^2</f>
        <v>5.0058758333325196E-2</v>
      </c>
    </row>
    <row r="99" spans="1:6" x14ac:dyDescent="0.25">
      <c r="A99" s="1">
        <f t="shared" si="3"/>
        <v>145</v>
      </c>
      <c r="B99" s="1">
        <f t="shared" si="2"/>
        <v>2.7401084999999998</v>
      </c>
      <c r="D99" s="1">
        <f>Sheet1!$G$3*3/(5*Sheet1!$G$2^2)*(1-2.5*EXP(-Sheet1!$G$2*(model_predictions!B99-model_predictions!$G$1))+1.5*EXP(-(5/3)*Sheet1!$G$2*(model_predictions!B99-model_predictions!$G$1)))</f>
        <v>4.7691660405978629E-2</v>
      </c>
      <c r="F99" s="1">
        <f>(Sheet1!$K$3/(2*Sheet1!$K$2^2))*(1-EXP(-Sheet1!$K$2*(model_predictions!B99-model_predictions!$G$1)))^2</f>
        <v>5.2975841752325281E-2</v>
      </c>
    </row>
    <row r="100" spans="1:6" x14ac:dyDescent="0.25">
      <c r="A100" s="1">
        <f t="shared" si="3"/>
        <v>146</v>
      </c>
      <c r="B100" s="1">
        <f t="shared" si="2"/>
        <v>2.7590057999999997</v>
      </c>
      <c r="D100" s="1">
        <f>Sheet1!$G$3*3/(5*Sheet1!$G$2^2)*(1-2.5*EXP(-Sheet1!$G$2*(model_predictions!B100-model_predictions!$G$1))+1.5*EXP(-(5/3)*Sheet1!$G$2*(model_predictions!B100-model_predictions!$G$1)))</f>
        <v>5.0454441424548836E-2</v>
      </c>
      <c r="F100" s="1">
        <f>(Sheet1!$K$3/(2*Sheet1!$K$2^2))*(1-EXP(-Sheet1!$K$2*(model_predictions!B100-model_predictions!$G$1)))^2</f>
        <v>5.589770831433917E-2</v>
      </c>
    </row>
    <row r="101" spans="1:6" x14ac:dyDescent="0.25">
      <c r="A101" s="1">
        <f t="shared" si="3"/>
        <v>147</v>
      </c>
      <c r="B101" s="1">
        <f t="shared" si="2"/>
        <v>2.7779030999999996</v>
      </c>
      <c r="D101" s="1">
        <f>Sheet1!$G$3*3/(5*Sheet1!$G$2^2)*(1-2.5*EXP(-Sheet1!$G$2*(model_predictions!B101-model_predictions!$G$1))+1.5*EXP(-(5/3)*Sheet1!$G$2*(model_predictions!B101-model_predictions!$G$1)))</f>
        <v>5.3230243138549647E-2</v>
      </c>
      <c r="F101" s="1">
        <f>(Sheet1!$K$3/(2*Sheet1!$K$2^2))*(1-EXP(-Sheet1!$K$2*(model_predictions!B101-model_predictions!$G$1)))^2</f>
        <v>5.8820219400762812E-2</v>
      </c>
    </row>
    <row r="102" spans="1:6" x14ac:dyDescent="0.25">
      <c r="A102" s="1">
        <f t="shared" si="3"/>
        <v>148</v>
      </c>
      <c r="B102" s="1">
        <f t="shared" si="2"/>
        <v>2.7968003999999995</v>
      </c>
      <c r="D102" s="1">
        <f>Sheet1!$G$3*3/(5*Sheet1!$G$2^2)*(1-2.5*EXP(-Sheet1!$G$2*(model_predictions!B102-model_predictions!$G$1))+1.5*EXP(-(5/3)*Sheet1!$G$2*(model_predictions!B102-model_predictions!$G$1)))</f>
        <v>5.6015385506731109E-2</v>
      </c>
      <c r="F102" s="1">
        <f>(Sheet1!$K$3/(2*Sheet1!$K$2^2))*(1-EXP(-Sheet1!$K$2*(model_predictions!B102-model_predictions!$G$1)))^2</f>
        <v>6.1739545332495725E-2</v>
      </c>
    </row>
    <row r="103" spans="1:6" x14ac:dyDescent="0.25">
      <c r="A103" s="1">
        <f t="shared" si="3"/>
        <v>149</v>
      </c>
      <c r="B103" s="1">
        <f t="shared" si="2"/>
        <v>2.8156976999999999</v>
      </c>
      <c r="D103" s="1">
        <f>Sheet1!$G$3*3/(5*Sheet1!$G$2^2)*(1-2.5*EXP(-Sheet1!$G$2*(model_predictions!B103-model_predictions!$G$1))+1.5*EXP(-(5/3)*Sheet1!$G$2*(model_predictions!B103-model_predictions!$G$1)))</f>
        <v>5.88064178572077E-2</v>
      </c>
      <c r="F103" s="1">
        <f>(Sheet1!$K$3/(2*Sheet1!$K$2^2))*(1-EXP(-Sheet1!$K$2*(model_predictions!B103-model_predictions!$G$1)))^2</f>
        <v>6.4652147201201132E-2</v>
      </c>
    </row>
    <row r="104" spans="1:6" x14ac:dyDescent="0.25">
      <c r="A104" s="1">
        <f t="shared" si="3"/>
        <v>150</v>
      </c>
      <c r="B104" s="1">
        <f t="shared" si="2"/>
        <v>2.8345949999999998</v>
      </c>
      <c r="D104" s="1">
        <f>Sheet1!$G$3*3/(5*Sheet1!$G$2^2)*(1-2.5*EXP(-Sheet1!$G$2*(model_predictions!B104-model_predictions!$G$1))+1.5*EXP(-(5/3)*Sheet1!$G$2*(model_predictions!B104-model_predictions!$G$1)))</f>
        <v>6.160010752073132E-2</v>
      </c>
      <c r="F104" s="1">
        <f>(Sheet1!$K$3/(2*Sheet1!$K$2^2))*(1-EXP(-Sheet1!$K$2*(model_predictions!B104-model_predictions!$G$1)))^2</f>
        <v>6.7554759684258142E-2</v>
      </c>
    </row>
    <row r="105" spans="1:6" x14ac:dyDescent="0.25">
      <c r="A105" s="1">
        <f t="shared" si="3"/>
        <v>151</v>
      </c>
      <c r="B105" s="1">
        <f t="shared" si="2"/>
        <v>2.8534922999999996</v>
      </c>
      <c r="D105" s="1">
        <f>Sheet1!$G$3*3/(5*Sheet1!$G$2^2)*(1-2.5*EXP(-Sheet1!$G$2*(model_predictions!B105-model_predictions!$G$1))+1.5*EXP(-(5/3)*Sheet1!$G$2*(model_predictions!B105-model_predictions!$G$1)))</f>
        <v>6.4393428979262257E-2</v>
      </c>
      <c r="F105" s="1">
        <f>(Sheet1!$K$3/(2*Sheet1!$K$2^2))*(1-EXP(-Sheet1!$K$2*(model_predictions!B105-model_predictions!$G$1)))^2</f>
        <v>7.0444374792013834E-2</v>
      </c>
    </row>
    <row r="106" spans="1:6" x14ac:dyDescent="0.25">
      <c r="A106" s="1">
        <f t="shared" si="3"/>
        <v>152</v>
      </c>
      <c r="B106" s="1">
        <f t="shared" si="2"/>
        <v>2.8723895999999995</v>
      </c>
      <c r="D106" s="1">
        <f>Sheet1!$G$3*3/(5*Sheet1!$G$2^2)*(1-2.5*EXP(-Sheet1!$G$2*(model_predictions!B106-model_predictions!$G$1))+1.5*EXP(-(5/3)*Sheet1!$G$2*(model_predictions!B106-model_predictions!$G$1)))</f>
        <v>6.7183553507464855E-2</v>
      </c>
      <c r="F106" s="1">
        <f>(Sheet1!$K$3/(2*Sheet1!$K$2^2))*(1-EXP(-Sheet1!$K$2*(model_predictions!B106-model_predictions!$G$1)))^2</f>
        <v>7.3318226498581607E-2</v>
      </c>
    </row>
    <row r="107" spans="1:6" x14ac:dyDescent="0.25">
      <c r="A107" s="1">
        <f t="shared" si="3"/>
        <v>153</v>
      </c>
      <c r="B107" s="1">
        <f t="shared" si="2"/>
        <v>2.8912868999999999</v>
      </c>
      <c r="D107" s="1">
        <f>Sheet1!$G$3*3/(5*Sheet1!$G$2^2)*(1-2.5*EXP(-Sheet1!$G$2*(model_predictions!B107-model_predictions!$G$1))+1.5*EXP(-(5/3)*Sheet1!$G$2*(model_predictions!B107-model_predictions!$G$1)))</f>
        <v>6.9967839285706726E-2</v>
      </c>
      <c r="F107" s="1">
        <f>(Sheet1!$K$3/(2*Sheet1!$K$2^2))*(1-EXP(-Sheet1!$K$2*(model_predictions!B107-model_predictions!$G$1)))^2</f>
        <v>7.6173776209939495E-2</v>
      </c>
    </row>
    <row r="108" spans="1:6" x14ac:dyDescent="0.25">
      <c r="A108" s="1">
        <f t="shared" si="3"/>
        <v>154</v>
      </c>
      <c r="B108" s="1">
        <f t="shared" si="2"/>
        <v>2.9101841999999998</v>
      </c>
      <c r="D108" s="1">
        <f>Sheet1!$G$3*3/(5*Sheet1!$G$2^2)*(1-2.5*EXP(-Sheet1!$G$2*(model_predictions!B108-model_predictions!$G$1))+1.5*EXP(-(5/3)*Sheet1!$G$2*(model_predictions!B108-model_predictions!$G$1)))</f>
        <v>7.2743821964047758E-2</v>
      </c>
      <c r="F108" s="1">
        <f>(Sheet1!$K$3/(2*Sheet1!$K$2^2))*(1-EXP(-Sheet1!$K$2*(model_predictions!B108-model_predictions!$G$1)))^2</f>
        <v>7.9008699025459428E-2</v>
      </c>
    </row>
    <row r="109" spans="1:6" x14ac:dyDescent="0.25">
      <c r="A109" s="1">
        <f t="shared" si="3"/>
        <v>155</v>
      </c>
      <c r="B109" s="1">
        <f t="shared" si="2"/>
        <v>2.9290814999999997</v>
      </c>
      <c r="D109" s="1">
        <f>Sheet1!$G$3*3/(5*Sheet1!$G$2^2)*(1-2.5*EXP(-Sheet1!$G$2*(model_predictions!B109-model_predictions!$G$1))+1.5*EXP(-(5/3)*Sheet1!$G$2*(model_predictions!B109-model_predictions!$G$1)))</f>
        <v>7.5509205657578293E-2</v>
      </c>
      <c r="F109" s="1">
        <f>(Sheet1!$K$3/(2*Sheet1!$K$2^2))*(1-EXP(-Sheet1!$K$2*(model_predictions!B109-model_predictions!$G$1)))^2</f>
        <v>8.1820870751256838E-2</v>
      </c>
    </row>
    <row r="110" spans="1:6" x14ac:dyDescent="0.25">
      <c r="A110" s="1">
        <f t="shared" si="3"/>
        <v>156</v>
      </c>
      <c r="B110" s="1">
        <f t="shared" si="2"/>
        <v>2.9479787999999996</v>
      </c>
      <c r="D110" s="1">
        <f>Sheet1!$G$3*3/(5*Sheet1!$G$2^2)*(1-2.5*EXP(-Sheet1!$G$2*(model_predictions!B110-model_predictions!$G$1))+1.5*EXP(-(5/3)*Sheet1!$G$2*(model_predictions!B110-model_predictions!$G$1)))</f>
        <v>7.8261854354297306E-2</v>
      </c>
      <c r="F110" s="1">
        <f>(Sheet1!$K$3/(2*Sheet1!$K$2^2))*(1-EXP(-Sheet1!$K$2*(model_predictions!B110-model_predictions!$G$1)))^2</f>
        <v>8.4608355625889115E-2</v>
      </c>
    </row>
    <row r="111" spans="1:6" x14ac:dyDescent="0.25">
      <c r="A111" s="1">
        <f t="shared" si="3"/>
        <v>157</v>
      </c>
      <c r="B111" s="1">
        <f t="shared" si="2"/>
        <v>2.9668760999999999</v>
      </c>
      <c r="D111" s="1">
        <f>Sheet1!$G$3*3/(5*Sheet1!$G$2^2)*(1-2.5*EXP(-Sheet1!$G$2*(model_predictions!B111-model_predictions!$G$1))+1.5*EXP(-(5/3)*Sheet1!$G$2*(model_predictions!B111-model_predictions!$G$1)))</f>
        <v>8.099978371752431E-2</v>
      </c>
      <c r="F111" s="1">
        <f>(Sheet1!$K$3/(2*Sheet1!$K$2^2))*(1-EXP(-Sheet1!$K$2*(model_predictions!B111-model_predictions!$G$1)))^2</f>
        <v>8.7369394720966539E-2</v>
      </c>
    </row>
    <row r="112" spans="1:6" x14ac:dyDescent="0.25">
      <c r="A112" s="1">
        <f t="shared" si="3"/>
        <v>158</v>
      </c>
      <c r="B112" s="1">
        <f t="shared" si="2"/>
        <v>2.9857733999999998</v>
      </c>
      <c r="D112" s="1">
        <f>Sheet1!$G$3*3/(5*Sheet1!$G$2^2)*(1-2.5*EXP(-Sheet1!$G$2*(model_predictions!B112-model_predictions!$G$1))+1.5*EXP(-(5/3)*Sheet1!$G$2*(model_predictions!B112-model_predictions!$G$1)))</f>
        <v>8.3721153265603074E-2</v>
      </c>
      <c r="F112" s="1">
        <f>(Sheet1!$K$3/(2*Sheet1!$K$2^2))*(1-EXP(-Sheet1!$K$2*(model_predictions!B112-model_predictions!$G$1)))^2</f>
        <v>9.0102394981167511E-2</v>
      </c>
    </row>
    <row r="113" spans="1:6" x14ac:dyDescent="0.25">
      <c r="A113" s="1">
        <f t="shared" si="3"/>
        <v>159</v>
      </c>
      <c r="B113" s="1">
        <f t="shared" si="2"/>
        <v>3.0046706999999997</v>
      </c>
      <c r="D113" s="1">
        <f>Sheet1!$G$3*3/(5*Sheet1!$G$2^2)*(1-2.5*EXP(-Sheet1!$G$2*(model_predictions!B113-model_predictions!$G$1))+1.5*EXP(-(5/3)*Sheet1!$G$2*(model_predictions!B113-model_predictions!$G$1)))</f>
        <v>8.6424258912390084E-2</v>
      </c>
      <c r="F113" s="1">
        <f>(Sheet1!$K$3/(2*Sheet1!$K$2^2))*(1-EXP(-Sheet1!$K$2*(model_predictions!B113-model_predictions!$G$1)))^2</f>
        <v>9.2805918869979603E-2</v>
      </c>
    </row>
    <row r="114" spans="1:6" x14ac:dyDescent="0.25">
      <c r="A114" s="1">
        <f t="shared" si="3"/>
        <v>160</v>
      </c>
      <c r="B114" s="1">
        <f t="shared" si="2"/>
        <v>3.0235679999999996</v>
      </c>
      <c r="D114" s="1">
        <f>Sheet1!$G$3*3/(5*Sheet1!$G$2^2)*(1-2.5*EXP(-Sheet1!$G$2*(model_predictions!B114-model_predictions!$G$1))+1.5*EXP(-(5/3)*Sheet1!$G$2*(model_predictions!B114-model_predictions!$G$1)))</f>
        <v>8.9107525852722483E-2</v>
      </c>
      <c r="F114" s="1">
        <f>(Sheet1!$K$3/(2*Sheet1!$K$2^2))*(1-EXP(-Sheet1!$K$2*(model_predictions!B114-model_predictions!$G$1)))^2</f>
        <v>9.547867458922582E-2</v>
      </c>
    </row>
    <row r="115" spans="1:6" x14ac:dyDescent="0.25">
      <c r="A115" s="1">
        <f t="shared" si="3"/>
        <v>161</v>
      </c>
      <c r="B115" s="1">
        <f t="shared" si="2"/>
        <v>3.0424652999999999</v>
      </c>
      <c r="D115" s="1">
        <f>Sheet1!$G$3*3/(5*Sheet1!$G$2^2)*(1-2.5*EXP(-Sheet1!$G$2*(model_predictions!B115-model_predictions!$G$1))+1.5*EXP(-(5/3)*Sheet1!$G$2*(model_predictions!B115-model_predictions!$G$1)))</f>
        <v>9.176950177773642E-2</v>
      </c>
      <c r="F115" s="1">
        <f>(Sheet1!$K$3/(2*Sheet1!$K$2^2))*(1-EXP(-Sheet1!$K$2*(model_predictions!B115-model_predictions!$G$1)))^2</f>
        <v>9.8119506842083315E-2</v>
      </c>
    </row>
    <row r="116" spans="1:6" x14ac:dyDescent="0.25">
      <c r="A116" s="1">
        <f t="shared" si="3"/>
        <v>162</v>
      </c>
      <c r="B116" s="1">
        <f t="shared" si="2"/>
        <v>3.0613625999999998</v>
      </c>
      <c r="D116" s="1">
        <f>Sheet1!$G$3*3/(5*Sheet1!$G$2^2)*(1-2.5*EXP(-Sheet1!$G$2*(model_predictions!B116-model_predictions!$G$1))+1.5*EXP(-(5/3)*Sheet1!$G$2*(model_predictions!B116-model_predictions!$G$1)))</f>
        <v>9.4408850405549069E-2</v>
      </c>
      <c r="F116" s="1">
        <f>(Sheet1!$K$3/(2*Sheet1!$K$2^2))*(1-EXP(-Sheet1!$K$2*(model_predictions!B116-model_predictions!$G$1)))^2</f>
        <v>0.10072738811086623</v>
      </c>
    </row>
    <row r="117" spans="1:6" x14ac:dyDescent="0.25">
      <c r="A117" s="1">
        <f t="shared" si="3"/>
        <v>163</v>
      </c>
      <c r="B117" s="1">
        <f t="shared" si="2"/>
        <v>3.0802598999999997</v>
      </c>
      <c r="D117" s="1">
        <f>Sheet1!$G$3*3/(5*Sheet1!$G$2^2)*(1-2.5*EXP(-Sheet1!$G$2*(model_predictions!B117-model_predictions!$G$1))+1.5*EXP(-(5/3)*Sheet1!$G$2*(model_predictions!B117-model_predictions!$G$1)))</f>
        <v>9.7024345313439384E-2</v>
      </c>
      <c r="F117" s="1">
        <f>(Sheet1!$K$3/(2*Sheet1!$K$2^2))*(1-EXP(-Sheet1!$K$2*(model_predictions!B117-model_predictions!$G$1)))^2</f>
        <v>0.10330141042232899</v>
      </c>
    </row>
    <row r="118" spans="1:6" x14ac:dyDescent="0.25">
      <c r="A118" s="1">
        <f t="shared" si="3"/>
        <v>164</v>
      </c>
      <c r="B118" s="1">
        <f t="shared" si="2"/>
        <v>3.0991571999999996</v>
      </c>
      <c r="D118" s="1">
        <f>Sheet1!$G$3*3/(5*Sheet1!$G$2^2)*(1-2.5*EXP(-Sheet1!$G$2*(model_predictions!B118-model_predictions!$G$1))+1.5*EXP(-(5/3)*Sheet1!$G$2*(model_predictions!B118-model_predictions!$G$1)))</f>
        <v>9.9614864058251387E-2</v>
      </c>
      <c r="F118" s="1">
        <f>(Sheet1!$K$3/(2*Sheet1!$K$2^2))*(1-EXP(-Sheet1!$K$2*(model_predictions!B118-model_predictions!$G$1)))^2</f>
        <v>0.10584077757465311</v>
      </c>
    </row>
    <row r="119" spans="1:6" x14ac:dyDescent="0.25">
      <c r="A119" s="1">
        <f t="shared" si="3"/>
        <v>165</v>
      </c>
      <c r="B119" s="1">
        <f t="shared" si="2"/>
        <v>3.1180545</v>
      </c>
      <c r="D119" s="1">
        <f>Sheet1!$G$3*3/(5*Sheet1!$G$2^2)*(1-2.5*EXP(-Sheet1!$G$2*(model_predictions!B119-model_predictions!$G$1))+1.5*EXP(-(5/3)*Sheet1!$G$2*(model_predictions!B119-model_predictions!$G$1)))</f>
        <v>0.10217938257231397</v>
      </c>
      <c r="F119" s="1">
        <f>(Sheet1!$K$3/(2*Sheet1!$K$2^2))*(1-EXP(-Sheet1!$K$2*(model_predictions!B119-model_predictions!$G$1)))^2</f>
        <v>0.10834479780161982</v>
      </c>
    </row>
    <row r="120" spans="1:6" x14ac:dyDescent="0.25">
      <c r="A120" s="1">
        <f t="shared" si="3"/>
        <v>166</v>
      </c>
      <c r="B120" s="1">
        <f t="shared" si="2"/>
        <v>3.1369517999999998</v>
      </c>
      <c r="D120" s="1">
        <f>Sheet1!$G$3*3/(5*Sheet1!$G$2^2)*(1-2.5*EXP(-Sheet1!$G$2*(model_predictions!B120-model_predictions!$G$1))+1.5*EXP(-(5/3)*Sheet1!$G$2*(model_predictions!B120-model_predictions!$G$1)))</f>
        <v>0.10471696982271318</v>
      </c>
      <c r="F120" s="1">
        <f>(Sheet1!$K$3/(2*Sheet1!$K$2^2))*(1-EXP(-Sheet1!$K$2*(model_predictions!B120-model_predictions!$G$1)))^2</f>
        <v>0.11081287685073524</v>
      </c>
    </row>
    <row r="121" spans="1:6" x14ac:dyDescent="0.25">
      <c r="A121" s="1">
        <f t="shared" si="3"/>
        <v>167</v>
      </c>
      <c r="B121" s="1">
        <f t="shared" si="2"/>
        <v>3.1558490999999997</v>
      </c>
      <c r="D121" s="1">
        <f>Sheet1!$G$3*3/(5*Sheet1!$G$2^2)*(1-2.5*EXP(-Sheet1!$G$2*(model_predictions!B121-model_predictions!$G$1))+1.5*EXP(-(5/3)*Sheet1!$G$2*(model_predictions!B121-model_predictions!$G$1)))</f>
        <v>0.10722678272227533</v>
      </c>
      <c r="F121" s="1">
        <f>(Sheet1!$K$3/(2*Sheet1!$K$2^2))*(1-EXP(-Sheet1!$K$2*(model_predictions!B121-model_predictions!$G$1)))^2</f>
        <v>0.11324451145328253</v>
      </c>
    </row>
    <row r="122" spans="1:6" x14ac:dyDescent="0.25">
      <c r="A122" s="1">
        <f t="shared" si="3"/>
        <v>168</v>
      </c>
      <c r="B122" s="1">
        <f t="shared" si="2"/>
        <v>3.1747463999999996</v>
      </c>
      <c r="D122" s="1">
        <f>Sheet1!$G$3*3/(5*Sheet1!$G$2^2)*(1-2.5*EXP(-Sheet1!$G$2*(model_predictions!B122-model_predictions!$G$1))+1.5*EXP(-(5/3)*Sheet1!$G$2*(model_predictions!B122-model_predictions!$G$1)))</f>
        <v>0.10970806128111524</v>
      </c>
      <c r="F122" s="1">
        <f>(Sheet1!$K$3/(2*Sheet1!$K$2^2))*(1-EXP(-Sheet1!$K$2*(model_predictions!B122-model_predictions!$G$1)))^2</f>
        <v>0.11563928316541251</v>
      </c>
    </row>
    <row r="123" spans="1:6" x14ac:dyDescent="0.25">
      <c r="A123" s="1">
        <f t="shared" si="3"/>
        <v>169</v>
      </c>
      <c r="B123" s="1">
        <f t="shared" si="2"/>
        <v>3.1936437</v>
      </c>
      <c r="D123" s="1">
        <f>Sheet1!$G$3*3/(5*Sheet1!$G$2^2)*(1-2.5*EXP(-Sheet1!$G$2*(model_predictions!B123-model_predictions!$G$1))+1.5*EXP(-(5/3)*Sheet1!$G$2*(model_predictions!B123-model_predictions!$G$1)))</f>
        <v>0.11216012398808518</v>
      </c>
      <c r="F123" s="1">
        <f>(Sheet1!$K$3/(2*Sheet1!$K$2^2))*(1-EXP(-Sheet1!$K$2*(model_predictions!B123-model_predictions!$G$1)))^2</f>
        <v>0.11799685256047095</v>
      </c>
    </row>
    <row r="124" spans="1:6" x14ac:dyDescent="0.25">
      <c r="A124" s="1">
        <f t="shared" si="3"/>
        <v>170</v>
      </c>
      <c r="B124" s="1">
        <f t="shared" si="2"/>
        <v>3.2125409999999999</v>
      </c>
      <c r="D124" s="1">
        <f>Sheet1!$G$3*3/(5*Sheet1!$G$2^2)*(1-2.5*EXP(-Sheet1!$G$2*(model_predictions!B124-model_predictions!$G$1))+1.5*EXP(-(5/3)*Sheet1!$G$2*(model_predictions!B124-model_predictions!$G$1)))</f>
        <v>0.11458236341191452</v>
      </c>
      <c r="F124" s="1">
        <f>(Sheet1!$K$3/(2*Sheet1!$K$2^2))*(1-EXP(-Sheet1!$K$2*(model_predictions!B124-model_predictions!$G$1)))^2</f>
        <v>0.12031695375378623</v>
      </c>
    </row>
    <row r="125" spans="1:6" x14ac:dyDescent="0.25">
      <c r="A125" s="1">
        <f t="shared" si="3"/>
        <v>171</v>
      </c>
      <c r="B125" s="1">
        <f t="shared" si="2"/>
        <v>3.2314382999999998</v>
      </c>
      <c r="D125" s="1">
        <f>Sheet1!$G$3*3/(5*Sheet1!$G$2^2)*(1-2.5*EXP(-Sheet1!$G$2*(model_predictions!B125-model_predictions!$G$1))+1.5*EXP(-(5/3)*Sheet1!$G$2*(model_predictions!B125-model_predictions!$G$1)))</f>
        <v>0.11697424201227151</v>
      </c>
      <c r="F125" s="1">
        <f>(Sheet1!$K$3/(2*Sheet1!$K$2^2))*(1-EXP(-Sheet1!$K$2*(model_predictions!B125-model_predictions!$G$1)))^2</f>
        <v>0.1225993892421189</v>
      </c>
    </row>
    <row r="126" spans="1:6" x14ac:dyDescent="0.25">
      <c r="A126" s="1">
        <f t="shared" si="3"/>
        <v>172</v>
      </c>
      <c r="B126" s="1">
        <f t="shared" si="2"/>
        <v>3.2503355999999997</v>
      </c>
      <c r="D126" s="1">
        <f>Sheet1!$G$3*3/(5*Sheet1!$G$2^2)*(1-2.5*EXP(-Sheet1!$G$2*(model_predictions!B126-model_predictions!$G$1))+1.5*EXP(-(5/3)*Sheet1!$G$2*(model_predictions!B126-model_predictions!$G$1)))</f>
        <v>0.11933528815139553</v>
      </c>
      <c r="F126" s="1">
        <f>(Sheet1!$K$3/(2*Sheet1!$K$2^2))*(1-EXP(-Sheet1!$K$2*(model_predictions!B126-model_predictions!$G$1)))^2</f>
        <v>0.12484402504089598</v>
      </c>
    </row>
    <row r="127" spans="1:6" x14ac:dyDescent="0.25">
      <c r="A127" s="1">
        <f t="shared" si="3"/>
        <v>173</v>
      </c>
      <c r="B127" s="1">
        <f t="shared" si="2"/>
        <v>3.2692329</v>
      </c>
      <c r="D127" s="1">
        <f>Sheet1!$G$3*3/(5*Sheet1!$G$2^2)*(1-2.5*EXP(-Sheet1!$G$2*(model_predictions!B127-model_predictions!$G$1))+1.5*EXP(-(5/3)*Sheet1!$G$2*(model_predictions!B127-model_predictions!$G$1)))</f>
        <v>0.12166509229735289</v>
      </c>
      <c r="F127" s="1">
        <f>(Sheet1!$K$3/(2*Sheet1!$K$2^2))*(1-EXP(-Sheet1!$K$2*(model_predictions!B127-model_predictions!$G$1)))^2</f>
        <v>0.1270507861032345</v>
      </c>
    </row>
    <row r="128" spans="1:6" x14ac:dyDescent="0.25">
      <c r="A128" s="1">
        <f t="shared" si="3"/>
        <v>174</v>
      </c>
      <c r="B128" s="1">
        <f t="shared" si="2"/>
        <v>3.2881301999999999</v>
      </c>
      <c r="D128" s="1">
        <f>Sheet1!$G$3*3/(5*Sheet1!$G$2^2)*(1-2.5*EXP(-Sheet1!$G$2*(model_predictions!B128-model_predictions!$G$1))+1.5*EXP(-(5/3)*Sheet1!$G$2*(model_predictions!B128-model_predictions!$G$1)))</f>
        <v>0.12396330341035207</v>
      </c>
      <c r="F128" s="1">
        <f>(Sheet1!$K$3/(2*Sheet1!$K$2^2))*(1-EXP(-Sheet1!$K$2*(model_predictions!B128-model_predictions!$G$1)))^2</f>
        <v>0.12921965200558913</v>
      </c>
    </row>
    <row r="129" spans="1:6" x14ac:dyDescent="0.25">
      <c r="A129" s="1">
        <f t="shared" si="3"/>
        <v>175</v>
      </c>
      <c r="B129" s="1">
        <f t="shared" si="2"/>
        <v>3.3070274999999998</v>
      </c>
      <c r="D129" s="1">
        <f>Sheet1!$G$3*3/(5*Sheet1!$G$2^2)*(1-2.5*EXP(-Sheet1!$G$2*(model_predictions!B129-model_predictions!$G$1))+1.5*EXP(-(5/3)*Sheet1!$G$2*(model_predictions!B129-model_predictions!$G$1)))</f>
        <v>0.12622962550392669</v>
      </c>
      <c r="F129" s="1">
        <f>(Sheet1!$K$3/(2*Sheet1!$K$2^2))*(1-EXP(-Sheet1!$K$2*(model_predictions!B129-model_predictions!$G$1)))^2</f>
        <v>0.13135065288564984</v>
      </c>
    </row>
    <row r="130" spans="1:6" x14ac:dyDescent="0.25">
      <c r="A130" s="1">
        <f t="shared" si="3"/>
        <v>176</v>
      </c>
      <c r="B130" s="1">
        <f t="shared" si="2"/>
        <v>3.3259247999999997</v>
      </c>
      <c r="D130" s="1">
        <f>Sheet1!$G$3*3/(5*Sheet1!$G$2^2)*(1-2.5*EXP(-Sheet1!$G$2*(model_predictions!B130-model_predictions!$G$1))+1.5*EXP(-(5/3)*Sheet1!$G$2*(model_predictions!B130-model_predictions!$G$1)))</f>
        <v>0.12846381437314286</v>
      </c>
      <c r="F130" s="1">
        <f>(Sheet1!$K$3/(2*Sheet1!$K$2^2))*(1-EXP(-Sheet1!$K$2*(model_predictions!B130-model_predictions!$G$1)))^2</f>
        <v>0.1334438656188644</v>
      </c>
    </row>
    <row r="131" spans="1:6" x14ac:dyDescent="0.25">
      <c r="A131" s="1">
        <f t="shared" si="3"/>
        <v>177</v>
      </c>
      <c r="B131" s="1">
        <f t="shared" si="2"/>
        <v>3.3448221</v>
      </c>
      <c r="D131" s="1">
        <f>Sheet1!$G$3*3/(5*Sheet1!$G$2^2)*(1-2.5*EXP(-Sheet1!$G$2*(model_predictions!B131-model_predictions!$G$1))+1.5*EXP(-(5/3)*Sheet1!$G$2*(model_predictions!B131-model_predictions!$G$1)))</f>
        <v>0.13066567448233188</v>
      </c>
      <c r="F131" s="1">
        <f>(Sheet1!$K$3/(2*Sheet1!$K$2^2))*(1-EXP(-Sheet1!$K$2*(model_predictions!B131-model_predictions!$G$1)))^2</f>
        <v>0.13549941022067244</v>
      </c>
    </row>
    <row r="132" spans="1:6" x14ac:dyDescent="0.25">
      <c r="A132" s="1">
        <f t="shared" si="3"/>
        <v>178</v>
      </c>
      <c r="B132" s="1">
        <f t="shared" si="2"/>
        <v>3.3637193999999999</v>
      </c>
      <c r="D132" s="1">
        <f>Sheet1!$G$3*3/(5*Sheet1!$G$2^2)*(1-2.5*EXP(-Sheet1!$G$2*(model_predictions!B132-model_predictions!$G$1))+1.5*EXP(-(5/3)*Sheet1!$G$2*(model_predictions!B132-model_predictions!$G$1)))</f>
        <v>0.13283505600516704</v>
      </c>
      <c r="F132" s="1">
        <f>(Sheet1!$K$3/(2*Sheet1!$K$2^2))*(1-EXP(-Sheet1!$K$2*(model_predictions!B132-model_predictions!$G$1)))^2</f>
        <v>0.13751744646221134</v>
      </c>
    </row>
    <row r="133" spans="1:6" x14ac:dyDescent="0.25">
      <c r="A133" s="1">
        <f t="shared" si="3"/>
        <v>179</v>
      </c>
      <c r="B133" s="1">
        <f t="shared" ref="B133:B196" si="4">A133*$B$1/100</f>
        <v>3.3826166999999998</v>
      </c>
      <c r="D133" s="1">
        <f>Sheet1!$G$3*3/(5*Sheet1!$G$2^2)*(1-2.5*EXP(-Sheet1!$G$2*(model_predictions!B133-model_predictions!$G$1))+1.5*EXP(-(5/3)*Sheet1!$G$2*(model_predictions!B133-model_predictions!$G$1)))</f>
        <v>0.1349718520102208</v>
      </c>
      <c r="F133" s="1">
        <f>(Sheet1!$K$3/(2*Sheet1!$K$2^2))*(1-EXP(-Sheet1!$K$2*(model_predictions!B133-model_predictions!$G$1)))^2</f>
        <v>0.13949817068789538</v>
      </c>
    </row>
    <row r="134" spans="1:6" x14ac:dyDescent="0.25">
      <c r="A134" s="1">
        <f t="shared" ref="A134:A197" si="5">A133+1</f>
        <v>180</v>
      </c>
      <c r="B134" s="1">
        <f t="shared" si="4"/>
        <v>3.4015139999999997</v>
      </c>
      <c r="D134" s="1">
        <f>Sheet1!$G$3*3/(5*Sheet1!$G$2^2)*(1-2.5*EXP(-Sheet1!$G$2*(model_predictions!B134-model_predictions!$G$1))+1.5*EXP(-(5/3)*Sheet1!$G$2*(model_predictions!B134-model_predictions!$G$1)))</f>
        <v>0.13707599578542848</v>
      </c>
      <c r="F134" s="1">
        <f>(Sheet1!$K$3/(2*Sheet1!$K$2^2))*(1-EXP(-Sheet1!$K$2*(model_predictions!B134-model_predictions!$G$1)))^2</f>
        <v>0.14144181282387447</v>
      </c>
    </row>
    <row r="135" spans="1:6" x14ac:dyDescent="0.25">
      <c r="A135" s="1">
        <f t="shared" si="5"/>
        <v>181</v>
      </c>
      <c r="B135" s="1">
        <f t="shared" si="4"/>
        <v>3.4204113</v>
      </c>
      <c r="D135" s="1">
        <f>Sheet1!$G$3*3/(5*Sheet1!$G$2^2)*(1-2.5*EXP(-Sheet1!$G$2*(model_predictions!B135-model_predictions!$G$1))+1.5*EXP(-(5/3)*Sheet1!$G$2*(model_predictions!B135-model_predictions!$G$1)))</f>
        <v>0.13914745829517508</v>
      </c>
      <c r="F135" s="1">
        <f>(Sheet1!$K$3/(2*Sheet1!$K$2^2))*(1-EXP(-Sheet1!$K$2*(model_predictions!B135-model_predictions!$G$1)))^2</f>
        <v>0.14334863356695768</v>
      </c>
    </row>
    <row r="136" spans="1:6" x14ac:dyDescent="0.25">
      <c r="A136" s="1">
        <f t="shared" si="5"/>
        <v>182</v>
      </c>
      <c r="B136" s="1">
        <f t="shared" si="4"/>
        <v>3.4393085999999999</v>
      </c>
      <c r="D136" s="1">
        <f>Sheet1!$G$3*3/(5*Sheet1!$G$2^2)*(1-2.5*EXP(-Sheet1!$G$2*(model_predictions!B136-model_predictions!$G$1))+1.5*EXP(-(5/3)*Sheet1!$G$2*(model_predictions!B136-model_predictions!$G$1)))</f>
        <v>0.14118624576399172</v>
      </c>
      <c r="F136" s="1">
        <f>(Sheet1!$K$3/(2*Sheet1!$K$2^2))*(1-EXP(-Sheet1!$K$2*(model_predictions!B136-model_predictions!$G$1)))^2</f>
        <v>0.14521892174412943</v>
      </c>
    </row>
    <row r="137" spans="1:6" x14ac:dyDescent="0.25">
      <c r="A137" s="1">
        <f t="shared" si="5"/>
        <v>183</v>
      </c>
      <c r="B137" s="1">
        <f t="shared" si="4"/>
        <v>3.4582058999999998</v>
      </c>
      <c r="D137" s="1">
        <f>Sheet1!$G$3*3/(5*Sheet1!$G$2^2)*(1-2.5*EXP(-Sheet1!$G$2*(model_predictions!B137-model_predictions!$G$1))+1.5*EXP(-(5/3)*Sheet1!$G$2*(model_predictions!B137-model_predictions!$G$1)))</f>
        <v>0.14319239738110973</v>
      </c>
      <c r="F137" s="1">
        <f>(Sheet1!$K$3/(2*Sheet1!$K$2^2))*(1-EXP(-Sheet1!$K$2*(model_predictions!B137-model_predictions!$G$1)))^2</f>
        <v>0.14705299183330758</v>
      </c>
    </row>
    <row r="138" spans="1:6" x14ac:dyDescent="0.25">
      <c r="A138" s="1">
        <f t="shared" si="5"/>
        <v>184</v>
      </c>
      <c r="B138" s="1">
        <f t="shared" si="4"/>
        <v>3.4771031999999997</v>
      </c>
      <c r="D138" s="1">
        <f>Sheet1!$G$3*3/(5*Sheet1!$G$2^2)*(1-2.5*EXP(-Sheet1!$G$2*(model_predictions!B138-model_predictions!$G$1))+1.5*EXP(-(5/3)*Sheet1!$G$2*(model_predictions!B138-model_predictions!$G$1)))</f>
        <v>0.14516598312037038</v>
      </c>
      <c r="F138" s="1">
        <f>(Sheet1!$K$3/(2*Sheet1!$K$2^2))*(1-EXP(-Sheet1!$K$2*(model_predictions!B138-model_predictions!$G$1)))^2</f>
        <v>0.14885118163648137</v>
      </c>
    </row>
    <row r="139" spans="1:6" x14ac:dyDescent="0.25">
      <c r="A139" s="1">
        <f t="shared" si="5"/>
        <v>185</v>
      </c>
      <c r="B139" s="1">
        <f t="shared" si="4"/>
        <v>3.4960005000000001</v>
      </c>
      <c r="D139" s="1">
        <f>Sheet1!$G$3*3/(5*Sheet1!$G$2^2)*(1-2.5*EXP(-Sheet1!$G$2*(model_predictions!B139-model_predictions!$G$1))+1.5*EXP(-(5/3)*Sheet1!$G$2*(model_predictions!B139-model_predictions!$G$1)))</f>
        <v>0.14710710167022806</v>
      </c>
      <c r="F139" s="1">
        <f>(Sheet1!$K$3/(2*Sheet1!$K$2^2))*(1-EXP(-Sheet1!$K$2*(model_predictions!B139-model_predictions!$G$1)))^2</f>
        <v>0.15061385009683456</v>
      </c>
    </row>
    <row r="140" spans="1:6" x14ac:dyDescent="0.25">
      <c r="A140" s="1">
        <f t="shared" si="5"/>
        <v>186</v>
      </c>
      <c r="B140" s="1">
        <f t="shared" si="4"/>
        <v>3.5148978</v>
      </c>
      <c r="D140" s="1">
        <f>Sheet1!$G$3*3/(5*Sheet1!$G$2^2)*(1-2.5*EXP(-Sheet1!$G$2*(model_predictions!B140-model_predictions!$G$1))+1.5*EXP(-(5/3)*Sheet1!$G$2*(model_predictions!B140-model_predictions!$G$1)))</f>
        <v>0.14901587846881309</v>
      </c>
      <c r="F140" s="1">
        <f>(Sheet1!$K$3/(2*Sheet1!$K$2^2))*(1-EXP(-Sheet1!$K$2*(model_predictions!B140-model_predictions!$G$1)))^2</f>
        <v>0.15234137525190186</v>
      </c>
    </row>
    <row r="141" spans="1:6" x14ac:dyDescent="0.25">
      <c r="A141" s="1">
        <f t="shared" si="5"/>
        <v>187</v>
      </c>
      <c r="B141" s="1">
        <f t="shared" si="4"/>
        <v>3.5337950999999999</v>
      </c>
      <c r="D141" s="1">
        <f>Sheet1!$G$3*3/(5*Sheet1!$G$2^2)*(1-2.5*EXP(-Sheet1!$G$2*(model_predictions!B141-model_predictions!$G$1))+1.5*EXP(-(5/3)*Sheet1!$G$2*(model_predictions!B141-model_predictions!$G$1)))</f>
        <v>0.15089246383924121</v>
      </c>
      <c r="F141" s="1">
        <f>(Sheet1!$K$3/(2*Sheet1!$K$2^2))*(1-EXP(-Sheet1!$K$2*(model_predictions!B141-model_predictions!$G$1)))^2</f>
        <v>0.15403415231522355</v>
      </c>
    </row>
    <row r="142" spans="1:6" x14ac:dyDescent="0.25">
      <c r="A142" s="1">
        <f t="shared" si="5"/>
        <v>188</v>
      </c>
      <c r="B142" s="1">
        <f t="shared" si="4"/>
        <v>3.5526923999999998</v>
      </c>
      <c r="D142" s="1">
        <f>Sheet1!$G$3*3/(5*Sheet1!$G$2^2)*(1-2.5*EXP(-Sheet1!$G$2*(model_predictions!B142-model_predictions!$G$1))+1.5*EXP(-(5/3)*Sheet1!$G$2*(model_predictions!B142-model_predictions!$G$1)))</f>
        <v>0.15273703122056492</v>
      </c>
      <c r="F142" s="1">
        <f>(Sheet1!$K$3/(2*Sheet1!$K$2^2))*(1-EXP(-Sheet1!$K$2*(model_predictions!B142-model_predictions!$G$1)))^2</f>
        <v>0.15569259187936399</v>
      </c>
    </row>
    <row r="143" spans="1:6" x14ac:dyDescent="0.25">
      <c r="A143" s="1">
        <f t="shared" si="5"/>
        <v>189</v>
      </c>
      <c r="B143" s="1">
        <f t="shared" si="4"/>
        <v>3.5715897000000001</v>
      </c>
      <c r="D143" s="1">
        <f>Sheet1!$G$3*3/(5*Sheet1!$G$2^2)*(1-2.5*EXP(-Sheet1!$G$2*(model_predictions!B143-model_predictions!$G$1))+1.5*EXP(-(5/3)*Sheet1!$G$2*(model_predictions!B143-model_predictions!$G$1)))</f>
        <v>0.1545497754899651</v>
      </c>
      <c r="F143" s="1">
        <f>(Sheet1!$K$3/(2*Sheet1!$K$2^2))*(1-EXP(-Sheet1!$K$2*(model_predictions!B143-model_predictions!$G$1)))^2</f>
        <v>0.15731711823353375</v>
      </c>
    </row>
    <row r="144" spans="1:6" x14ac:dyDescent="0.25">
      <c r="A144" s="1">
        <f t="shared" si="5"/>
        <v>190</v>
      </c>
      <c r="B144" s="1">
        <f t="shared" si="4"/>
        <v>3.590487</v>
      </c>
      <c r="D144" s="1">
        <f>Sheet1!$G$3*3/(5*Sheet1!$G$2^2)*(1-2.5*EXP(-Sheet1!$G$2*(model_predictions!B144-model_predictions!$G$1))+1.5*EXP(-(5/3)*Sheet1!$G$2*(model_predictions!B144-model_predictions!$G$1)))</f>
        <v>0.15633091137197233</v>
      </c>
      <c r="F144" s="1">
        <f>(Sheet1!$K$3/(2*Sheet1!$K$2^2))*(1-EXP(-Sheet1!$K$2*(model_predictions!B144-model_predictions!$G$1)))^2</f>
        <v>0.15890816778941502</v>
      </c>
    </row>
    <row r="145" spans="1:6" x14ac:dyDescent="0.25">
      <c r="A145" s="1">
        <f t="shared" si="5"/>
        <v>191</v>
      </c>
      <c r="B145" s="1">
        <f t="shared" si="4"/>
        <v>3.6093842999999999</v>
      </c>
      <c r="D145" s="1">
        <f>Sheet1!$G$3*3/(5*Sheet1!$G$2^2)*(1-2.5*EXP(-Sheet1!$G$2*(model_predictions!B145-model_predictions!$G$1))+1.5*EXP(-(5/3)*Sheet1!$G$2*(model_predictions!B145-model_predictions!$G$1)))</f>
        <v>0.15808067193069333</v>
      </c>
      <c r="F145" s="1">
        <f>(Sheet1!$K$3/(2*Sheet1!$K$2^2))*(1-EXP(-Sheet1!$K$2*(model_predictions!B145-model_predictions!$G$1)))^2</f>
        <v>0.16046618760912781</v>
      </c>
    </row>
    <row r="146" spans="1:6" x14ac:dyDescent="0.25">
      <c r="A146" s="1">
        <f t="shared" si="5"/>
        <v>192</v>
      </c>
      <c r="B146" s="1">
        <f t="shared" si="4"/>
        <v>3.6282815999999998</v>
      </c>
      <c r="D146" s="1">
        <f>Sheet1!$G$3*3/(5*Sheet1!$G$2^2)*(1-2.5*EXP(-Sheet1!$G$2*(model_predictions!B146-model_predictions!$G$1))+1.5*EXP(-(5/3)*Sheet1!$G$2*(model_predictions!B146-model_predictions!$G$1)))</f>
        <v>0.1597993071411927</v>
      </c>
      <c r="F146" s="1">
        <f>(Sheet1!$K$3/(2*Sheet1!$K$2^2))*(1-EXP(-Sheet1!$K$2*(model_predictions!B146-model_predictions!$G$1)))^2</f>
        <v>0.16199163402959693</v>
      </c>
    </row>
    <row r="147" spans="1:6" x14ac:dyDescent="0.25">
      <c r="A147" s="1">
        <f t="shared" si="5"/>
        <v>193</v>
      </c>
      <c r="B147" s="1">
        <f t="shared" si="4"/>
        <v>3.6471788999999997</v>
      </c>
      <c r="D147" s="1">
        <f>Sheet1!$G$3*3/(5*Sheet1!$G$2^2)*(1-2.5*EXP(-Sheet1!$G$2*(model_predictions!B147-model_predictions!$G$1))+1.5*EXP(-(5/3)*Sheet1!$G$2*(model_predictions!B147-model_predictions!$G$1)))</f>
        <v>0.16148708253635077</v>
      </c>
      <c r="F147" s="1">
        <f>(Sheet1!$K$3/(2*Sheet1!$K$2^2))*(1-EXP(-Sheet1!$K$2*(model_predictions!B147-model_predictions!$G$1)))^2</f>
        <v>0.16348497137788284</v>
      </c>
    </row>
    <row r="148" spans="1:6" x14ac:dyDescent="0.25">
      <c r="A148" s="1">
        <f t="shared" si="5"/>
        <v>194</v>
      </c>
      <c r="B148" s="1">
        <f t="shared" si="4"/>
        <v>3.6660762</v>
      </c>
      <c r="D148" s="1">
        <f>Sheet1!$G$3*3/(5*Sheet1!$G$2^2)*(1-2.5*EXP(-Sheet1!$G$2*(model_predictions!B148-model_predictions!$G$1))+1.5*EXP(-(5/3)*Sheet1!$G$2*(model_predictions!B148-model_predictions!$G$1)))</f>
        <v>0.16314427792567934</v>
      </c>
      <c r="F148" s="1">
        <f>(Sheet1!$K$3/(2*Sheet1!$K$2^2))*(1-EXP(-Sheet1!$K$2*(model_predictions!B148-model_predictions!$G$1)))^2</f>
        <v>0.1649466707723318</v>
      </c>
    </row>
    <row r="149" spans="1:6" x14ac:dyDescent="0.25">
      <c r="A149" s="1">
        <f t="shared" si="5"/>
        <v>195</v>
      </c>
      <c r="B149" s="1">
        <f t="shared" si="4"/>
        <v>3.6849734999999999</v>
      </c>
      <c r="D149" s="1">
        <f>Sheet1!$G$3*3/(5*Sheet1!$G$2^2)*(1-2.5*EXP(-Sheet1!$G$2*(model_predictions!B149-model_predictions!$G$1))+1.5*EXP(-(5/3)*Sheet1!$G$2*(model_predictions!B149-model_predictions!$G$1)))</f>
        <v>0.16477118618273182</v>
      </c>
      <c r="F149" s="1">
        <f>(Sheet1!$K$3/(2*Sheet1!$K$2^2))*(1-EXP(-Sheet1!$K$2*(model_predictions!B149-model_predictions!$G$1)))^2</f>
        <v>0.16637720900467154</v>
      </c>
    </row>
    <row r="150" spans="1:6" x14ac:dyDescent="0.25">
      <c r="A150" s="1">
        <f t="shared" si="5"/>
        <v>196</v>
      </c>
      <c r="B150" s="1">
        <f t="shared" si="4"/>
        <v>3.7038707999999998</v>
      </c>
      <c r="D150" s="1">
        <f>Sheet1!$G$3*3/(5*Sheet1!$G$2^2)*(1-2.5*EXP(-Sheet1!$G$2*(model_predictions!B150-model_predictions!$G$1))+1.5*EXP(-(5/3)*Sheet1!$G$2*(model_predictions!B150-model_predictions!$G$1)))</f>
        <v>0.16636811209789396</v>
      </c>
      <c r="F150" s="1">
        <f>(Sheet1!$K$3/(2*Sheet1!$K$2^2))*(1-EXP(-Sheet1!$K$2*(model_predictions!B150-model_predictions!$G$1)))^2</f>
        <v>0.16777706749844082</v>
      </c>
    </row>
    <row r="151" spans="1:6" x14ac:dyDescent="0.25">
      <c r="A151" s="1">
        <f t="shared" si="5"/>
        <v>197</v>
      </c>
      <c r="B151" s="1">
        <f t="shared" si="4"/>
        <v>3.7227680999999997</v>
      </c>
      <c r="D151" s="1">
        <f>Sheet1!$G$3*3/(5*Sheet1!$G$2^2)*(1-2.5*EXP(-Sheet1!$G$2*(model_predictions!B151-model_predictions!$G$1))+1.5*EXP(-(5/3)*Sheet1!$G$2*(model_predictions!B151-model_predictions!$G$1)))</f>
        <v>0.16793537129348102</v>
      </c>
      <c r="F151" s="1">
        <f>(Sheet1!$K$3/(2*Sheet1!$K$2^2))*(1-EXP(-Sheet1!$K$2*(model_predictions!B151-model_predictions!$G$1)))^2</f>
        <v>0.16914673133938696</v>
      </c>
    </row>
    <row r="152" spans="1:6" x14ac:dyDescent="0.25">
      <c r="A152" s="1">
        <f t="shared" si="5"/>
        <v>198</v>
      </c>
      <c r="B152" s="1">
        <f t="shared" si="4"/>
        <v>3.7416654</v>
      </c>
      <c r="D152" s="1">
        <f>Sheet1!$G$3*3/(5*Sheet1!$G$2^2)*(1-2.5*EXP(-Sheet1!$G$2*(model_predictions!B152-model_predictions!$G$1))+1.5*EXP(-(5/3)*Sheet1!$G$2*(model_predictions!B152-model_predictions!$G$1)))</f>
        <v>0.16947328919820526</v>
      </c>
      <c r="F152" s="1">
        <f>(Sheet1!$K$3/(2*Sheet1!$K$2^2))*(1-EXP(-Sheet1!$K$2*(model_predictions!B152-model_predictions!$G$1)))^2</f>
        <v>0.17048668837369901</v>
      </c>
    </row>
    <row r="153" spans="1:6" x14ac:dyDescent="0.25">
      <c r="A153" s="1">
        <f t="shared" si="5"/>
        <v>199</v>
      </c>
      <c r="B153" s="1">
        <f t="shared" si="4"/>
        <v>3.7605626999999999</v>
      </c>
      <c r="D153" s="1">
        <f>Sheet1!$G$3*3/(5*Sheet1!$G$2^2)*(1-2.5*EXP(-Sheet1!$G$2*(model_predictions!B153-model_predictions!$G$1))+1.5*EXP(-(5/3)*Sheet1!$G$2*(model_predictions!B153-model_predictions!$G$1)))</f>
        <v>0.17098220007820591</v>
      </c>
      <c r="F153" s="1">
        <f>(Sheet1!$K$3/(2*Sheet1!$K$2^2))*(1-EXP(-Sheet1!$K$2*(model_predictions!B153-model_predictions!$G$1)))^2</f>
        <v>0.17179742837016607</v>
      </c>
    </row>
    <row r="154" spans="1:6" x14ac:dyDescent="0.25">
      <c r="A154" s="1">
        <f t="shared" si="5"/>
        <v>200</v>
      </c>
      <c r="B154" s="1">
        <f t="shared" si="4"/>
        <v>3.7794599999999998</v>
      </c>
      <c r="D154" s="1">
        <f>Sheet1!$G$3*3/(5*Sheet1!$G$2^2)*(1-2.5*EXP(-Sheet1!$G$2*(model_predictions!B154-model_predictions!$G$1))+1.5*EXP(-(5/3)*Sheet1!$G$2*(model_predictions!B154-model_predictions!$G$1)))</f>
        <v>0.17246244612196049</v>
      </c>
      <c r="F154" s="1">
        <f>(Sheet1!$K$3/(2*Sheet1!$K$2^2))*(1-EXP(-Sheet1!$K$2*(model_predictions!B154-model_predictions!$G$1)))^2</f>
        <v>0.17307944224255958</v>
      </c>
    </row>
    <row r="155" spans="1:6" x14ac:dyDescent="0.25">
      <c r="A155" s="1">
        <f t="shared" si="5"/>
        <v>201</v>
      </c>
      <c r="B155" s="1">
        <f t="shared" si="4"/>
        <v>3.7983572999999997</v>
      </c>
      <c r="D155" s="1">
        <f>Sheet1!$G$3*3/(5*Sheet1!$G$2^2)*(1-2.5*EXP(-Sheet1!$G$2*(model_predictions!B155-model_predictions!$G$1))+1.5*EXP(-(5/3)*Sheet1!$G$2*(model_predictions!B155-model_predictions!$G$1)))</f>
        <v>0.17391437657651226</v>
      </c>
      <c r="F155" s="1">
        <f>(Sheet1!$K$3/(2*Sheet1!$K$2^2))*(1-EXP(-Sheet1!$K$2*(model_predictions!B155-model_predictions!$G$1)))^2</f>
        <v>0.1743332213287393</v>
      </c>
    </row>
    <row r="156" spans="1:6" x14ac:dyDescent="0.25">
      <c r="A156" s="1">
        <f t="shared" si="5"/>
        <v>202</v>
      </c>
      <c r="B156" s="1">
        <f t="shared" si="4"/>
        <v>3.8172546000000001</v>
      </c>
      <c r="D156" s="1">
        <f>Sheet1!$G$3*3/(5*Sheet1!$G$2^2)*(1-2.5*EXP(-Sheet1!$G$2*(model_predictions!B156-model_predictions!$G$1))+1.5*EXP(-(5/3)*Sheet1!$G$2*(model_predictions!B156-model_predictions!$G$1)))</f>
        <v>0.17533834693256611</v>
      </c>
      <c r="F156" s="1">
        <f>(Sheet1!$K$3/(2*Sheet1!$K$2^2))*(1-EXP(-Sheet1!$K$2*(model_predictions!B156-model_predictions!$G$1)))^2</f>
        <v>0.17555925672316786</v>
      </c>
    </row>
    <row r="157" spans="1:6" x14ac:dyDescent="0.25">
      <c r="A157" s="1">
        <f t="shared" si="5"/>
        <v>203</v>
      </c>
      <c r="B157" s="1">
        <f t="shared" si="4"/>
        <v>3.8361518999999999</v>
      </c>
      <c r="D157" s="1">
        <f>Sheet1!$G$3*3/(5*Sheet1!$G$2^2)*(1-2.5*EXP(-Sheet1!$G$2*(model_predictions!B157-model_predictions!$G$1))+1.5*EXP(-(5/3)*Sheet1!$G$2*(model_predictions!B157-model_predictions!$G$1)))</f>
        <v>0.17673471815611105</v>
      </c>
      <c r="F157" s="1">
        <f>(Sheet1!$K$3/(2*Sheet1!$K$2^2))*(1-EXP(-Sheet1!$K$2*(model_predictions!B157-model_predictions!$G$1)))^2</f>
        <v>0.17675803865970227</v>
      </c>
    </row>
    <row r="158" spans="1:6" x14ac:dyDescent="0.25">
      <c r="A158" s="1">
        <f t="shared" si="5"/>
        <v>204</v>
      </c>
      <c r="B158" s="1">
        <f t="shared" si="4"/>
        <v>3.8550491999999998</v>
      </c>
      <c r="D158" s="1">
        <f>Sheet1!$G$3*3/(5*Sheet1!$G$2^2)*(1-2.5*EXP(-Sheet1!$G$2*(model_predictions!B158-model_predictions!$G$1))+1.5*EXP(-(5/3)*Sheet1!$G$2*(model_predictions!B158-model_predictions!$G$1)))</f>
        <v>0.17810385596433503</v>
      </c>
      <c r="F158" s="1">
        <f>(Sheet1!$K$3/(2*Sheet1!$K$2^2))*(1-EXP(-Sheet1!$K$2*(model_predictions!B158-model_predictions!$G$1)))^2</f>
        <v>0.17793005594169614</v>
      </c>
    </row>
    <row r="159" spans="1:6" x14ac:dyDescent="0.25">
      <c r="A159" s="1">
        <f t="shared" si="5"/>
        <v>205</v>
      </c>
      <c r="B159" s="1">
        <f t="shared" si="4"/>
        <v>3.8739464999999997</v>
      </c>
      <c r="D159" s="1">
        <f>Sheet1!$G$3*3/(5*Sheet1!$G$2^2)*(1-2.5*EXP(-Sheet1!$G$2*(model_predictions!B159-model_predictions!$G$1))+1.5*EXP(-(5/3)*Sheet1!$G$2*(model_predictions!B159-model_predictions!$G$1)))</f>
        <v>0.1794461301436949</v>
      </c>
      <c r="F159" s="1">
        <f>(Sheet1!$K$3/(2*Sheet1!$K$2^2))*(1-EXP(-Sheet1!$K$2*(model_predictions!B159-model_predictions!$G$1)))^2</f>
        <v>0.17907579541660948</v>
      </c>
    </row>
    <row r="160" spans="1:6" x14ac:dyDescent="0.25">
      <c r="A160" s="1">
        <f t="shared" si="5"/>
        <v>206</v>
      </c>
      <c r="B160" s="1">
        <f t="shared" si="4"/>
        <v>3.8928438000000001</v>
      </c>
      <c r="D160" s="1">
        <f>Sheet1!$G$3*3/(5*Sheet1!$G$2^2)*(1-2.5*EXP(-Sheet1!$G$2*(model_predictions!B160-model_predictions!$G$1))+1.5*EXP(-(5/3)*Sheet1!$G$2*(model_predictions!B160-model_predictions!$G$1)))</f>
        <v>0.18076191390810128</v>
      </c>
      <c r="F160" s="1">
        <f>(Sheet1!$K$3/(2*Sheet1!$K$2^2))*(1-EXP(-Sheet1!$K$2*(model_predictions!B160-model_predictions!$G$1)))^2</f>
        <v>0.18019574149247439</v>
      </c>
    </row>
    <row r="161" spans="1:6" x14ac:dyDescent="0.25">
      <c r="A161" s="1">
        <f t="shared" si="5"/>
        <v>207</v>
      </c>
      <c r="B161" s="1">
        <f t="shared" si="4"/>
        <v>3.9117411</v>
      </c>
      <c r="D161" s="1">
        <f>Sheet1!$G$3*3/(5*Sheet1!$G$2^2)*(1-2.5*EXP(-Sheet1!$G$2*(model_predictions!B161-model_predictions!$G$1))+1.5*EXP(-(5/3)*Sheet1!$G$2*(model_predictions!B161-model_predictions!$G$1)))</f>
        <v>0.18205158329527069</v>
      </c>
      <c r="F161" s="1">
        <f>(Sheet1!$K$3/(2*Sheet1!$K$2^2))*(1-EXP(-Sheet1!$K$2*(model_predictions!B161-model_predictions!$G$1)))^2</f>
        <v>0.1812903756937097</v>
      </c>
    </row>
    <row r="162" spans="1:6" x14ac:dyDescent="0.25">
      <c r="A162" s="1">
        <f t="shared" si="5"/>
        <v>208</v>
      </c>
      <c r="B162" s="1">
        <f t="shared" si="4"/>
        <v>3.9306383999999999</v>
      </c>
      <c r="D162" s="1">
        <f>Sheet1!$G$3*3/(5*Sheet1!$G$2^2)*(1-2.5*EXP(-Sheet1!$G$2*(model_predictions!B162-model_predictions!$G$1))+1.5*EXP(-(5/3)*Sheet1!$G$2*(model_predictions!B162-model_predictions!$G$1)))</f>
        <v>0.183315516599382</v>
      </c>
      <c r="F162" s="1">
        <f>(Sheet1!$K$3/(2*Sheet1!$K$2^2))*(1-EXP(-Sheet1!$K$2*(model_predictions!B162-model_predictions!$G$1)))^2</f>
        <v>0.18236017625391324</v>
      </c>
    </row>
    <row r="163" spans="1:6" x14ac:dyDescent="0.25">
      <c r="A163" s="1">
        <f t="shared" si="5"/>
        <v>209</v>
      </c>
      <c r="B163" s="1">
        <f t="shared" si="4"/>
        <v>3.9495356999999998</v>
      </c>
      <c r="D163" s="1">
        <f>Sheet1!$G$3*3/(5*Sheet1!$G$2^2)*(1-2.5*EXP(-Sheet1!$G$2*(model_predictions!B163-model_predictions!$G$1))+1.5*EXP(-(5/3)*Sheet1!$G$2*(model_predictions!B163-model_predictions!$G$1)))</f>
        <v>0.18455409383826094</v>
      </c>
      <c r="F163" s="1">
        <f>(Sheet1!$K$3/(2*Sheet1!$K$2^2))*(1-EXP(-Sheet1!$K$2*(model_predictions!B163-model_predictions!$G$1)))^2</f>
        <v>0.1834056177433919</v>
      </c>
    </row>
    <row r="164" spans="1:6" x14ac:dyDescent="0.25">
      <c r="A164" s="1">
        <f t="shared" si="5"/>
        <v>210</v>
      </c>
      <c r="B164" s="1">
        <f t="shared" si="4"/>
        <v>3.9684330000000001</v>
      </c>
      <c r="D164" s="1">
        <f>Sheet1!$G$3*3/(5*Sheet1!$G$2^2)*(1-2.5*EXP(-Sheet1!$G$2*(model_predictions!B164-model_predictions!$G$1))+1.5*EXP(-(5/3)*Sheet1!$G$2*(model_predictions!B164-model_predictions!$G$1)))</f>
        <v>0.18576769625339434</v>
      </c>
      <c r="F164" s="1">
        <f>(Sheet1!$K$3/(2*Sheet1!$K$2^2))*(1-EXP(-Sheet1!$K$2*(model_predictions!B164-model_predictions!$G$1)))^2</f>
        <v>0.18442717072931053</v>
      </c>
    </row>
    <row r="165" spans="1:6" x14ac:dyDescent="0.25">
      <c r="A165" s="1">
        <f t="shared" si="5"/>
        <v>211</v>
      </c>
      <c r="B165" s="1">
        <f t="shared" si="4"/>
        <v>3.9873303</v>
      </c>
      <c r="D165" s="1">
        <f>Sheet1!$G$3*3/(5*Sheet1!$G$2^2)*(1-2.5*EXP(-Sheet1!$G$2*(model_predictions!B165-model_predictions!$G$1))+1.5*EXP(-(5/3)*Sheet1!$G$2*(model_predictions!B165-model_predictions!$G$1)))</f>
        <v>0.18695670584115412</v>
      </c>
      <c r="F165" s="1">
        <f>(Sheet1!$K$3/(2*Sheet1!$K$2^2))*(1-EXP(-Sheet1!$K$2*(model_predictions!B165-model_predictions!$G$1)))^2</f>
        <v>0.18542530146645814</v>
      </c>
    </row>
    <row r="166" spans="1:6" x14ac:dyDescent="0.25">
      <c r="A166" s="1">
        <f t="shared" si="5"/>
        <v>212</v>
      </c>
      <c r="B166" s="1">
        <f t="shared" si="4"/>
        <v>4.0062275999999999</v>
      </c>
      <c r="D166" s="1">
        <f>Sheet1!$G$3*3/(5*Sheet1!$G$2^2)*(1-2.5*EXP(-Sheet1!$G$2*(model_predictions!B166-model_predictions!$G$1))+1.5*EXP(-(5/3)*Sheet1!$G$2*(model_predictions!B166-model_predictions!$G$1)))</f>
        <v>0.18812150491368329</v>
      </c>
      <c r="F166" s="1">
        <f>(Sheet1!$K$3/(2*Sheet1!$K$2^2))*(1-EXP(-Sheet1!$K$2*(model_predictions!B166-model_predictions!$G$1)))^2</f>
        <v>0.18640047161674014</v>
      </c>
    </row>
    <row r="167" spans="1:6" x14ac:dyDescent="0.25">
      <c r="A167" s="1">
        <f t="shared" si="5"/>
        <v>213</v>
      </c>
      <c r="B167" s="1">
        <f t="shared" si="4"/>
        <v>4.0251248999999998</v>
      </c>
      <c r="D167" s="1">
        <f>Sheet1!$G$3*3/(5*Sheet1!$G$2^2)*(1-2.5*EXP(-Sheet1!$G$2*(model_predictions!B167-model_predictions!$G$1))+1.5*EXP(-(5/3)*Sheet1!$G$2*(model_predictions!B167-model_predictions!$G$1)))</f>
        <v>0.18926247568796667</v>
      </c>
      <c r="F167" s="1">
        <f>(Sheet1!$K$3/(2*Sheet1!$K$2^2))*(1-EXP(-Sheet1!$K$2*(model_predictions!B167-model_predictions!$G$1)))^2</f>
        <v>0.18735313799560882</v>
      </c>
    </row>
    <row r="168" spans="1:6" x14ac:dyDescent="0.25">
      <c r="A168" s="1">
        <f t="shared" si="5"/>
        <v>214</v>
      </c>
      <c r="B168" s="1">
        <f t="shared" si="4"/>
        <v>4.0440221999999997</v>
      </c>
      <c r="D168" s="1">
        <f>Sheet1!$G$3*3/(5*Sheet1!$G$2^2)*(1-2.5*EXP(-Sheet1!$G$2*(model_predictions!B168-model_predictions!$G$1))+1.5*EXP(-(5/3)*Sheet1!$G$2*(model_predictions!B168-model_predictions!$G$1)))</f>
        <v>0.19037999990167631</v>
      </c>
      <c r="F168" s="1">
        <f>(Sheet1!$K$3/(2*Sheet1!$K$2^2))*(1-EXP(-Sheet1!$K$2*(model_predictions!B168-model_predictions!$G$1)))^2</f>
        <v>0.1882837523437445</v>
      </c>
    </row>
    <row r="169" spans="1:6" x14ac:dyDescent="0.25">
      <c r="A169" s="1">
        <f t="shared" si="5"/>
        <v>215</v>
      </c>
      <c r="B169" s="1">
        <f t="shared" si="4"/>
        <v>4.0629194999999996</v>
      </c>
      <c r="D169" s="1">
        <f>Sheet1!$G$3*3/(5*Sheet1!$G$2^2)*(1-2.5*EXP(-Sheet1!$G$2*(model_predictions!B169-model_predictions!$G$1))+1.5*EXP(-(5/3)*Sheet1!$G$2*(model_predictions!B169-model_predictions!$G$1)))</f>
        <v>0.19147445845444577</v>
      </c>
      <c r="F169" s="1">
        <f>(Sheet1!$K$3/(2*Sheet1!$K$2^2))*(1-EXP(-Sheet1!$K$2*(model_predictions!B169-model_predictions!$G$1)))^2</f>
        <v>0.18919276112239239</v>
      </c>
    </row>
    <row r="170" spans="1:6" x14ac:dyDescent="0.25">
      <c r="A170" s="1">
        <f t="shared" si="5"/>
        <v>216</v>
      </c>
      <c r="B170" s="1">
        <f t="shared" si="4"/>
        <v>4.0818167999999995</v>
      </c>
      <c r="D170" s="1">
        <f>Sheet1!$G$3*3/(5*Sheet1!$G$2^2)*(1-2.5*EXP(-Sheet1!$G$2*(model_predictions!B170-model_predictions!$G$1))+1.5*EXP(-(5/3)*Sheet1!$G$2*(model_predictions!B170-model_predictions!$G$1)))</f>
        <v>0.19254623107328878</v>
      </c>
      <c r="F170" s="1">
        <f>(Sheet1!$K$3/(2*Sheet1!$K$2^2))*(1-EXP(-Sheet1!$K$2*(model_predictions!B170-model_predictions!$G$1)))^2</f>
        <v>0.19008060533084933</v>
      </c>
    </row>
    <row r="171" spans="1:6" x14ac:dyDescent="0.25">
      <c r="A171" s="1">
        <f t="shared" si="5"/>
        <v>217</v>
      </c>
      <c r="B171" s="1">
        <f t="shared" si="4"/>
        <v>4.1007140999999994</v>
      </c>
      <c r="D171" s="1">
        <f>Sheet1!$G$3*3/(5*Sheet1!$G$2^2)*(1-2.5*EXP(-Sheet1!$G$2*(model_predictions!B171-model_predictions!$G$1))+1.5*EXP(-(5/3)*Sheet1!$G$2*(model_predictions!B171-model_predictions!$G$1)))</f>
        <v>0.19359569600093621</v>
      </c>
      <c r="F171" s="1">
        <f>(Sheet1!$K$3/(2*Sheet1!$K$2^2))*(1-EXP(-Sheet1!$K$2*(model_predictions!B171-model_predictions!$G$1)))^2</f>
        <v>0.19094772034467886</v>
      </c>
    </row>
    <row r="172" spans="1:6" x14ac:dyDescent="0.25">
      <c r="A172" s="1">
        <f t="shared" si="5"/>
        <v>218</v>
      </c>
      <c r="B172" s="1">
        <f t="shared" si="4"/>
        <v>4.1196114000000001</v>
      </c>
      <c r="D172" s="1">
        <f>Sheet1!$G$3*3/(5*Sheet1!$G$2^2)*(1-2.5*EXP(-Sheet1!$G$2*(model_predictions!B172-model_predictions!$G$1))+1.5*EXP(-(5/3)*Sheet1!$G$2*(model_predictions!B172-model_predictions!$G$1)))</f>
        <v>0.19462322970592238</v>
      </c>
      <c r="F172" s="1">
        <f>(Sheet1!$K$3/(2*Sheet1!$K$2^2))*(1-EXP(-Sheet1!$K$2*(model_predictions!B172-model_predictions!$G$1)))^2</f>
        <v>0.19179453577331232</v>
      </c>
    </row>
    <row r="173" spans="1:6" x14ac:dyDescent="0.25">
      <c r="A173" s="1">
        <f t="shared" si="5"/>
        <v>219</v>
      </c>
      <c r="B173" s="1">
        <f t="shared" si="4"/>
        <v>4.1385087</v>
      </c>
      <c r="D173" s="1">
        <f>Sheet1!$G$3*3/(5*Sheet1!$G$2^2)*(1-2.5*EXP(-Sheet1!$G$2*(model_predictions!B173-model_predictions!$G$1))+1.5*EXP(-(5/3)*Sheet1!$G$2*(model_predictions!B173-model_predictions!$G$1)))</f>
        <v>0.19562920661330396</v>
      </c>
      <c r="F173" s="1">
        <f>(Sheet1!$K$3/(2*Sheet1!$K$2^2))*(1-EXP(-Sheet1!$K$2*(model_predictions!B173-model_predictions!$G$1)))^2</f>
        <v>0.19262147533576929</v>
      </c>
    </row>
    <row r="174" spans="1:6" x14ac:dyDescent="0.25">
      <c r="A174" s="1">
        <f t="shared" si="5"/>
        <v>220</v>
      </c>
      <c r="B174" s="1">
        <f t="shared" si="4"/>
        <v>4.1574059999999999</v>
      </c>
      <c r="D174" s="1">
        <f>Sheet1!$G$3*3/(5*Sheet1!$G$2^2)*(1-2.5*EXP(-Sheet1!$G$2*(model_predictions!B174-model_predictions!$G$1))+1.5*EXP(-(5/3)*Sheet1!$G$2*(model_predictions!B174-model_predictions!$G$1)))</f>
        <v>0.19661399885494807</v>
      </c>
      <c r="F174" s="1">
        <f>(Sheet1!$K$3/(2*Sheet1!$K$2^2))*(1-EXP(-Sheet1!$K$2*(model_predictions!B174-model_predictions!$G$1)))^2</f>
        <v>0.19342895675330196</v>
      </c>
    </row>
    <row r="175" spans="1:6" x14ac:dyDescent="0.25">
      <c r="A175" s="1">
        <f t="shared" si="5"/>
        <v>221</v>
      </c>
      <c r="B175" s="1">
        <f t="shared" si="4"/>
        <v>4.1763032999999998</v>
      </c>
      <c r="D175" s="1">
        <f>Sheet1!$G$3*3/(5*Sheet1!$G$2^2)*(1-2.5*EXP(-Sheet1!$G$2*(model_predictions!B175-model_predictions!$G$1))+1.5*EXP(-(5/3)*Sheet1!$G$2*(model_predictions!B175-model_predictions!$G$1)))</f>
        <v>0.19757797603837282</v>
      </c>
      <c r="F175" s="1">
        <f>(Sheet1!$K$3/(2*Sheet1!$K$2^2))*(1-EXP(-Sheet1!$K$2*(model_predictions!B175-model_predictions!$G$1)))^2</f>
        <v>0.19421739165783516</v>
      </c>
    </row>
    <row r="176" spans="1:6" x14ac:dyDescent="0.25">
      <c r="A176" s="1">
        <f t="shared" si="5"/>
        <v>222</v>
      </c>
      <c r="B176" s="1">
        <f t="shared" si="4"/>
        <v>4.1952005999999997</v>
      </c>
      <c r="D176" s="1">
        <f>Sheet1!$G$3*3/(5*Sheet1!$G$2^2)*(1-2.5*EXP(-Sheet1!$G$2*(model_predictions!B176-model_predictions!$G$1))+1.5*EXP(-(5/3)*Sheet1!$G$2*(model_predictions!B176-model_predictions!$G$1)))</f>
        <v>0.19852150503317337</v>
      </c>
      <c r="F176" s="1">
        <f>(Sheet1!$K$3/(2*Sheet1!$K$2^2))*(1-EXP(-Sheet1!$K$2*(model_predictions!B176-model_predictions!$G$1)))^2</f>
        <v>0.19498718551513911</v>
      </c>
    </row>
    <row r="177" spans="1:6" x14ac:dyDescent="0.25">
      <c r="A177" s="1">
        <f t="shared" si="5"/>
        <v>223</v>
      </c>
      <c r="B177" s="1">
        <f t="shared" si="4"/>
        <v>4.2140978999999996</v>
      </c>
      <c r="D177" s="1">
        <f>Sheet1!$G$3*3/(5*Sheet1!$G$2^2)*(1-2.5*EXP(-Sheet1!$G$2*(model_predictions!B177-model_predictions!$G$1))+1.5*EXP(-(5/3)*Sheet1!$G$2*(model_predictions!B177-model_predictions!$G$1)))</f>
        <v>0.19944494977410898</v>
      </c>
      <c r="F177" s="1">
        <f>(Sheet1!$K$3/(2*Sheet1!$K$2^2))*(1-EXP(-Sheet1!$K$2*(model_predictions!B177-model_predictions!$G$1)))^2</f>
        <v>0.19573873756173066</v>
      </c>
    </row>
    <row r="178" spans="1:6" x14ac:dyDescent="0.25">
      <c r="A178" s="1">
        <f t="shared" si="5"/>
        <v>224</v>
      </c>
      <c r="B178" s="1">
        <f t="shared" si="4"/>
        <v>4.2329951999999995</v>
      </c>
      <c r="D178" s="1">
        <f>Sheet1!$G$3*3/(5*Sheet1!$G$2^2)*(1-2.5*EXP(-Sheet1!$G$2*(model_predictions!B178-model_predictions!$G$1))+1.5*EXP(-(5/3)*Sheet1!$G$2*(model_predictions!B178-model_predictions!$G$1)))</f>
        <v>0.20034867107997051</v>
      </c>
      <c r="F178" s="1">
        <f>(Sheet1!$K$3/(2*Sheet1!$K$2^2))*(1-EXP(-Sheet1!$K$2*(model_predictions!B178-model_predictions!$G$1)))^2</f>
        <v>0.19647244075455758</v>
      </c>
    </row>
    <row r="179" spans="1:6" x14ac:dyDescent="0.25">
      <c r="A179" s="1">
        <f t="shared" si="5"/>
        <v>225</v>
      </c>
      <c r="B179" s="1">
        <f t="shared" si="4"/>
        <v>4.2518924999999994</v>
      </c>
      <c r="D179" s="1">
        <f>Sheet1!$G$3*3/(5*Sheet1!$G$2^2)*(1-2.5*EXP(-Sheet1!$G$2*(model_predictions!B179-model_predictions!$G$1))+1.5*EXP(-(5/3)*Sheet1!$G$2*(model_predictions!B179-model_predictions!$G$1)))</f>
        <v>0.20123302648738975</v>
      </c>
      <c r="F179" s="1">
        <f>(Sheet1!$K$3/(2*Sheet1!$K$2^2))*(1-EXP(-Sheet1!$K$2*(model_predictions!B179-model_predictions!$G$1)))^2</f>
        <v>0.19718868173257406</v>
      </c>
    </row>
    <row r="180" spans="1:6" x14ac:dyDescent="0.25">
      <c r="A180" s="1">
        <f t="shared" si="5"/>
        <v>226</v>
      </c>
      <c r="B180" s="1">
        <f t="shared" si="4"/>
        <v>4.2707898000000002</v>
      </c>
      <c r="D180" s="1">
        <f>Sheet1!$G$3*3/(5*Sheet1!$G$2^2)*(1-2.5*EXP(-Sheet1!$G$2*(model_predictions!B180-model_predictions!$G$1))+1.5*EXP(-(5/3)*Sheet1!$G$2*(model_predictions!B180-model_predictions!$G$1)))</f>
        <v>0.2020983700987892</v>
      </c>
      <c r="F180" s="1">
        <f>(Sheet1!$K$3/(2*Sheet1!$K$2^2))*(1-EXP(-Sheet1!$K$2*(model_predictions!B180-model_predictions!$G$1)))^2</f>
        <v>0.19788784078936725</v>
      </c>
    </row>
    <row r="181" spans="1:6" x14ac:dyDescent="0.25">
      <c r="A181" s="1">
        <f t="shared" si="5"/>
        <v>227</v>
      </c>
      <c r="B181" s="1">
        <f t="shared" si="4"/>
        <v>4.2896871000000001</v>
      </c>
      <c r="D181" s="1">
        <f>Sheet1!$G$3*3/(5*Sheet1!$G$2^2)*(1-2.5*EXP(-Sheet1!$G$2*(model_predictions!B181-model_predictions!$G$1))+1.5*EXP(-(5/3)*Sheet1!$G$2*(model_predictions!B181-model_predictions!$G$1)))</f>
        <v>0.20294505244371031</v>
      </c>
      <c r="F181" s="1">
        <f>(Sheet1!$K$3/(2*Sheet1!$K$2^2))*(1-EXP(-Sheet1!$K$2*(model_predictions!B181-model_predictions!$G$1)))^2</f>
        <v>0.1985702918560428</v>
      </c>
    </row>
    <row r="182" spans="1:6" x14ac:dyDescent="0.25">
      <c r="A182" s="1">
        <f t="shared" si="5"/>
        <v>228</v>
      </c>
      <c r="B182" s="1">
        <f t="shared" si="4"/>
        <v>4.3085844</v>
      </c>
      <c r="D182" s="1">
        <f>Sheet1!$G$3*3/(5*Sheet1!$G$2^2)*(1-2.5*EXP(-Sheet1!$G$2*(model_predictions!B182-model_predictions!$G$1))+1.5*EXP(-(5/3)*Sheet1!$G$2*(model_predictions!B182-model_predictions!$G$1)))</f>
        <v>0.20377342035279319</v>
      </c>
      <c r="F182" s="1">
        <f>(Sheet1!$K$3/(2*Sheet1!$K$2^2))*(1-EXP(-Sheet1!$K$2*(model_predictions!B182-model_predictions!$G$1)))^2</f>
        <v>0.19923640249362384</v>
      </c>
    </row>
    <row r="183" spans="1:6" x14ac:dyDescent="0.25">
      <c r="A183" s="1">
        <f t="shared" si="5"/>
        <v>229</v>
      </c>
      <c r="B183" s="1">
        <f t="shared" si="4"/>
        <v>4.3274816999999999</v>
      </c>
      <c r="D183" s="1">
        <f>Sheet1!$G$3*3/(5*Sheet1!$G$2^2)*(1-2.5*EXP(-Sheet1!$G$2*(model_predictions!B183-model_predictions!$G$1))+1.5*EXP(-(5/3)*Sheet1!$G$2*(model_predictions!B183-model_predictions!$G$1)))</f>
        <v>0.20458381684371452</v>
      </c>
      <c r="F183" s="1">
        <f>(Sheet1!$K$3/(2*Sheet1!$K$2^2))*(1-EXP(-Sheet1!$K$2*(model_predictions!B183-model_predictions!$G$1)))^2</f>
        <v>0.19988653389426125</v>
      </c>
    </row>
    <row r="184" spans="1:6" x14ac:dyDescent="0.25">
      <c r="A184" s="1">
        <f t="shared" si="5"/>
        <v>230</v>
      </c>
      <c r="B184" s="1">
        <f t="shared" si="4"/>
        <v>4.3463789999999998</v>
      </c>
      <c r="D184" s="1">
        <f>Sheet1!$G$3*3/(5*Sheet1!$G$2^2)*(1-2.5*EXP(-Sheet1!$G$2*(model_predictions!B184-model_predictions!$G$1))+1.5*EXP(-(5/3)*Sheet1!$G$2*(model_predictions!B184-model_predictions!$G$1)))</f>
        <v>0.20537658101842479</v>
      </c>
      <c r="F184" s="1">
        <f>(Sheet1!$K$3/(2*Sheet1!$K$2^2))*(1-EXP(-Sheet1!$K$2*(model_predictions!B184-model_predictions!$G$1)))^2</f>
        <v>0.2005210408905938</v>
      </c>
    </row>
    <row r="185" spans="1:6" x14ac:dyDescent="0.25">
      <c r="A185" s="1">
        <f t="shared" si="5"/>
        <v>231</v>
      </c>
      <c r="B185" s="1">
        <f t="shared" si="4"/>
        <v>4.3652762999999997</v>
      </c>
      <c r="D185" s="1">
        <f>Sheet1!$G$3*3/(5*Sheet1!$G$2^2)*(1-2.5*EXP(-Sheet1!$G$2*(model_predictions!B185-model_predictions!$G$1))+1.5*EXP(-(5/3)*Sheet1!$G$2*(model_predictions!B185-model_predictions!$G$1)))</f>
        <v>0.20615204797105541</v>
      </c>
      <c r="F185" s="1">
        <f>(Sheet1!$K$3/(2*Sheet1!$K$2^2))*(1-EXP(-Sheet1!$K$2*(model_predictions!B185-model_predictions!$G$1)))^2</f>
        <v>0.20114027197263681</v>
      </c>
    </row>
    <row r="186" spans="1:6" x14ac:dyDescent="0.25">
      <c r="A186" s="1">
        <f t="shared" si="5"/>
        <v>232</v>
      </c>
      <c r="B186" s="1">
        <f t="shared" si="4"/>
        <v>4.3841735999999996</v>
      </c>
      <c r="D186" s="1">
        <f>Sheet1!$G$3*3/(5*Sheet1!$G$2^2)*(1-2.5*EXP(-Sheet1!$G$2*(model_predictions!B186-model_predictions!$G$1))+1.5*EXP(-(5/3)*Sheet1!$G$2*(model_predictions!B186-model_predictions!$G$1)))</f>
        <v>0.20691054870589767</v>
      </c>
      <c r="F186" s="1">
        <f>(Sheet1!$K$3/(2*Sheet1!$K$2^2))*(1-EXP(-Sheet1!$K$2*(model_predictions!B186-model_predictions!$G$1)))^2</f>
        <v>0.20174456931161255</v>
      </c>
    </row>
    <row r="187" spans="1:6" x14ac:dyDescent="0.25">
      <c r="A187" s="1">
        <f t="shared" si="5"/>
        <v>233</v>
      </c>
      <c r="B187" s="1">
        <f t="shared" si="4"/>
        <v>4.4030708999999995</v>
      </c>
      <c r="D187" s="1">
        <f>Sheet1!$G$3*3/(5*Sheet1!$G$2^2)*(1-2.5*EXP(-Sheet1!$G$2*(model_predictions!B187-model_predictions!$G$1))+1.5*EXP(-(5/3)*Sheet1!$G$2*(model_predictions!B187-model_predictions!$G$1)))</f>
        <v>0.20765241006488291</v>
      </c>
      <c r="F187" s="1">
        <f>(Sheet1!$K$3/(2*Sheet1!$K$2^2))*(1-EXP(-Sheet1!$K$2*(model_predictions!B187-model_predictions!$G$1)))^2</f>
        <v>0.20233426879017352</v>
      </c>
    </row>
    <row r="188" spans="1:6" x14ac:dyDescent="0.25">
      <c r="A188" s="1">
        <f t="shared" si="5"/>
        <v>234</v>
      </c>
      <c r="B188" s="1">
        <f t="shared" si="4"/>
        <v>4.4219682000000002</v>
      </c>
      <c r="D188" s="1">
        <f>Sheet1!$G$3*3/(5*Sheet1!$G$2^2)*(1-2.5*EXP(-Sheet1!$G$2*(model_predictions!B188-model_predictions!$G$1))+1.5*EXP(-(5/3)*Sheet1!$G$2*(model_predictions!B188-model_predictions!$G$1)))</f>
        <v>0.20837795466402184</v>
      </c>
      <c r="F188" s="1">
        <f>(Sheet1!$K$3/(2*Sheet1!$K$2^2))*(1-EXP(-Sheet1!$K$2*(model_predictions!B188-model_predictions!$G$1)))^2</f>
        <v>0.20290970003850023</v>
      </c>
    </row>
    <row r="189" spans="1:6" x14ac:dyDescent="0.25">
      <c r="A189" s="1">
        <f t="shared" si="5"/>
        <v>235</v>
      </c>
      <c r="B189" s="1">
        <f t="shared" si="4"/>
        <v>4.4408655000000001</v>
      </c>
      <c r="D189" s="1">
        <f>Sheet1!$G$3*3/(5*Sheet1!$G$2^2)*(1-2.5*EXP(-Sheet1!$G$2*(model_predictions!B189-model_predictions!$G$1))+1.5*EXP(-(5/3)*Sheet1!$G$2*(model_predictions!B189-model_predictions!$G$1)))</f>
        <v>0.20908750083828512</v>
      </c>
      <c r="F189" s="1">
        <f>(Sheet1!$K$3/(2*Sheet1!$K$2^2))*(1-EXP(-Sheet1!$K$2*(model_predictions!B189-model_predictions!$G$1)))^2</f>
        <v>0.20347118647578677</v>
      </c>
    </row>
    <row r="190" spans="1:6" x14ac:dyDescent="0.25">
      <c r="A190" s="1">
        <f t="shared" si="5"/>
        <v>236</v>
      </c>
      <c r="B190" s="1">
        <f t="shared" si="4"/>
        <v>4.4597628</v>
      </c>
      <c r="D190" s="1">
        <f>Sheet1!$G$3*3/(5*Sheet1!$G$2^2)*(1-2.5*EXP(-Sheet1!$G$2*(model_predictions!B190-model_predictions!$G$1))+1.5*EXP(-(5/3)*Sheet1!$G$2*(model_predictions!B190-model_predictions!$G$1)))</f>
        <v>0.20978136259443525</v>
      </c>
      <c r="F190" s="1">
        <f>(Sheet1!$K$3/(2*Sheet1!$K$2^2))*(1-EXP(-Sheet1!$K$2*(model_predictions!B190-model_predictions!$G$1)))^2</f>
        <v>0.20401904535665802</v>
      </c>
    </row>
    <row r="191" spans="1:6" x14ac:dyDescent="0.25">
      <c r="A191" s="1">
        <f t="shared" si="5"/>
        <v>237</v>
      </c>
      <c r="B191" s="1">
        <f t="shared" si="4"/>
        <v>4.4786600999999999</v>
      </c>
      <c r="D191" s="1">
        <f>Sheet1!$G$3*3/(5*Sheet1!$G$2^2)*(1-2.5*EXP(-Sheet1!$G$2*(model_predictions!B191-model_predictions!$G$1))+1.5*EXP(-(5/3)*Sheet1!$G$2*(model_predictions!B191-model_predictions!$G$1)))</f>
        <v>0.21045984957133967</v>
      </c>
      <c r="F191" s="1">
        <f>(Sheet1!$K$3/(2*Sheet1!$K$2^2))*(1-EXP(-Sheet1!$K$2*(model_predictions!B191-model_predictions!$G$1)))^2</f>
        <v>0.20455358782208879</v>
      </c>
    </row>
    <row r="192" spans="1:6" x14ac:dyDescent="0.25">
      <c r="A192" s="1">
        <f t="shared" si="5"/>
        <v>238</v>
      </c>
      <c r="B192" s="1">
        <f t="shared" si="4"/>
        <v>4.4975573999999998</v>
      </c>
      <c r="D192" s="1">
        <f>Sheet1!$G$3*3/(5*Sheet1!$G$2^2)*(1-2.5*EXP(-Sheet1!$G$2*(model_predictions!B192-model_predictions!$G$1))+1.5*EXP(-(5/3)*Sheet1!$G$2*(model_predictions!B192-model_predictions!$G$1)))</f>
        <v>0.21112326700732195</v>
      </c>
      <c r="F192" s="1">
        <f>(Sheet1!$K$3/(2*Sheet1!$K$2^2))*(1-EXP(-Sheet1!$K$2*(model_predictions!B192-model_predictions!$G$1)))^2</f>
        <v>0.20507511895442185</v>
      </c>
    </row>
    <row r="193" spans="1:6" x14ac:dyDescent="0.25">
      <c r="A193" s="1">
        <f t="shared" si="5"/>
        <v>239</v>
      </c>
      <c r="B193" s="1">
        <f t="shared" si="4"/>
        <v>4.5164546999999997</v>
      </c>
      <c r="D193" s="1">
        <f>Sheet1!$G$3*3/(5*Sheet1!$G$2^2)*(1-2.5*EXP(-Sheet1!$G$2*(model_predictions!B193-model_predictions!$G$1))+1.5*EXP(-(5/3)*Sheet1!$G$2*(model_predictions!B193-model_predictions!$G$1)))</f>
        <v>0.21177191571412549</v>
      </c>
      <c r="F193" s="1">
        <f>(Sheet1!$K$3/(2*Sheet1!$K$2^2))*(1-EXP(-Sheet1!$K$2*(model_predictions!B193-model_predictions!$G$1)))^2</f>
        <v>0.20558393783610765</v>
      </c>
    </row>
    <row r="194" spans="1:6" x14ac:dyDescent="0.25">
      <c r="A194" s="1">
        <f t="shared" si="5"/>
        <v>240</v>
      </c>
      <c r="B194" s="1">
        <f t="shared" si="4"/>
        <v>4.5353519999999996</v>
      </c>
      <c r="D194" s="1">
        <f>Sheet1!$G$3*3/(5*Sheet1!$G$2^2)*(1-2.5*EXP(-Sheet1!$G$2*(model_predictions!B194-model_predictions!$G$1))+1.5*EXP(-(5/3)*Sheet1!$G$2*(model_predictions!B194-model_predictions!$G$1)))</f>
        <v>0.21240609205708913</v>
      </c>
      <c r="F194" s="1">
        <f>(Sheet1!$K$3/(2*Sheet1!$K$2^2))*(1-EXP(-Sheet1!$K$2*(model_predictions!B194-model_predictions!$G$1)))^2</f>
        <v>0.20608033761181019</v>
      </c>
    </row>
    <row r="195" spans="1:6" x14ac:dyDescent="0.25">
      <c r="A195" s="1">
        <f t="shared" si="5"/>
        <v>241</v>
      </c>
      <c r="B195" s="1">
        <f t="shared" si="4"/>
        <v>4.5542492999999995</v>
      </c>
      <c r="D195" s="1">
        <f>Sheet1!$G$3*3/(5*Sheet1!$G$2^2)*(1-2.5*EXP(-Sheet1!$G$2*(model_predictions!B195-model_predictions!$G$1))+1.5*EXP(-(5/3)*Sheet1!$G$2*(model_predictions!B195-model_predictions!$G$1)))</f>
        <v>0.21302608794114961</v>
      </c>
      <c r="F195" s="1">
        <f>(Sheet1!$K$3/(2*Sheet1!$K$2^2))*(1-EXP(-Sheet1!$K$2*(model_predictions!B195-model_predictions!$G$1)))^2</f>
        <v>0.20656460555354747</v>
      </c>
    </row>
    <row r="196" spans="1:6" x14ac:dyDescent="0.25">
      <c r="A196" s="1">
        <f t="shared" si="5"/>
        <v>242</v>
      </c>
      <c r="B196" s="1">
        <f t="shared" si="4"/>
        <v>4.5731466000000003</v>
      </c>
      <c r="D196" s="1">
        <f>Sheet1!$G$3*3/(5*Sheet1!$G$2^2)*(1-2.5*EXP(-Sheet1!$G$2*(model_predictions!B196-model_predictions!$G$1))+1.5*EXP(-(5/3)*Sheet1!$G$2*(model_predictions!B196-model_predictions!$G$1)))</f>
        <v>0.21363219080230872</v>
      </c>
      <c r="F196" s="1">
        <f>(Sheet1!$K$3/(2*Sheet1!$K$2^2))*(1-EXP(-Sheet1!$K$2*(model_predictions!B196-model_predictions!$G$1)))^2</f>
        <v>0.20703702312855476</v>
      </c>
    </row>
    <row r="197" spans="1:6" x14ac:dyDescent="0.25">
      <c r="A197" s="1">
        <f t="shared" si="5"/>
        <v>243</v>
      </c>
      <c r="B197" s="1">
        <f t="shared" ref="B197:B260" si="6">A197*$B$1/100</f>
        <v>4.5920439000000002</v>
      </c>
      <c r="D197" s="1">
        <f>Sheet1!$G$3*3/(5*Sheet1!$G$2^2)*(1-2.5*EXP(-Sheet1!$G$2*(model_predictions!B197-model_predictions!$G$1))+1.5*EXP(-(5/3)*Sheet1!$G$2*(model_predictions!B197-model_predictions!$G$1)))</f>
        <v>0.21422468360421734</v>
      </c>
      <c r="F197" s="1">
        <f>(Sheet1!$K$3/(2*Sheet1!$K$2^2))*(1-EXP(-Sheet1!$K$2*(model_predictions!B197-model_predictions!$G$1)))^2</f>
        <v>0.20749786606957926</v>
      </c>
    </row>
    <row r="198" spans="1:6" x14ac:dyDescent="0.25">
      <c r="A198" s="1">
        <f t="shared" ref="A198:A237" si="7">A197+1</f>
        <v>244</v>
      </c>
      <c r="B198" s="1">
        <f t="shared" si="6"/>
        <v>4.6109412000000001</v>
      </c>
      <c r="D198" s="1">
        <f>Sheet1!$G$3*3/(5*Sheet1!$G$2^2)*(1-2.5*EXP(-Sheet1!$G$2*(model_predictions!B198-model_predictions!$G$1))+1.5*EXP(-(5/3)*Sheet1!$G$2*(model_predictions!B198-model_predictions!$G$1)))</f>
        <v>0.21480384483954928</v>
      </c>
      <c r="F198" s="1">
        <f>(Sheet1!$K$3/(2*Sheet1!$K$2^2))*(1-EXP(-Sheet1!$K$2*(model_predictions!B198-model_predictions!$G$1)))^2</f>
        <v>0.20794740444733278</v>
      </c>
    </row>
    <row r="199" spans="1:6" x14ac:dyDescent="0.25">
      <c r="A199" s="1">
        <f t="shared" si="7"/>
        <v>245</v>
      </c>
      <c r="B199" s="1">
        <f t="shared" si="6"/>
        <v>4.6298385</v>
      </c>
      <c r="D199" s="1">
        <f>Sheet1!$G$3*3/(5*Sheet1!$G$2^2)*(1-2.5*EXP(-Sheet1!$G$2*(model_predictions!B199-model_predictions!$G$1))+1.5*EXP(-(5/3)*Sheet1!$G$2*(model_predictions!B199-model_predictions!$G$1)))</f>
        <v>0.21536994853585156</v>
      </c>
      <c r="F199" s="1">
        <f>(Sheet1!$K$3/(2*Sheet1!$K$2^2))*(1-EXP(-Sheet1!$K$2*(model_predictions!B199-model_predictions!$G$1)))^2</f>
        <v>0.20838590274484778</v>
      </c>
    </row>
    <row r="200" spans="1:6" x14ac:dyDescent="0.25">
      <c r="A200" s="1">
        <f t="shared" si="7"/>
        <v>246</v>
      </c>
      <c r="B200" s="1">
        <f t="shared" si="6"/>
        <v>4.6487357999999999</v>
      </c>
      <c r="D200" s="1">
        <f>Sheet1!$G$3*3/(5*Sheet1!$G$2^2)*(1-2.5*EXP(-Sheet1!$G$2*(model_predictions!B200-model_predictions!$G$1))+1.5*EXP(-(5/3)*Sheet1!$G$2*(model_predictions!B200-model_predictions!$G$1)))</f>
        <v>0.21592326426557482</v>
      </c>
      <c r="F200" s="1">
        <f>(Sheet1!$K$3/(2*Sheet1!$K$2^2))*(1-EXP(-Sheet1!$K$2*(model_predictions!B200-model_predictions!$G$1)))^2</f>
        <v>0.2088136199334977</v>
      </c>
    </row>
    <row r="201" spans="1:6" x14ac:dyDescent="0.25">
      <c r="A201" s="1">
        <f t="shared" si="7"/>
        <v>247</v>
      </c>
      <c r="B201" s="1">
        <f t="shared" si="6"/>
        <v>4.6676330999999998</v>
      </c>
      <c r="D201" s="1">
        <f>Sheet1!$G$3*3/(5*Sheet1!$G$2^2)*(1-2.5*EXP(-Sheet1!$G$2*(model_predictions!B201-model_predictions!$G$1))+1.5*EXP(-(5/3)*Sheet1!$G$2*(model_predictions!B201-model_predictions!$G$1)))</f>
        <v>0.21646405716000203</v>
      </c>
      <c r="F201" s="1">
        <f>(Sheet1!$K$3/(2*Sheet1!$K$2^2))*(1-EXP(-Sheet1!$K$2*(model_predictions!B201-model_predictions!$G$1)))^2</f>
        <v>0.20923080955045883</v>
      </c>
    </row>
    <row r="202" spans="1:6" x14ac:dyDescent="0.25">
      <c r="A202" s="1">
        <f t="shared" si="7"/>
        <v>248</v>
      </c>
      <c r="B202" s="1">
        <f t="shared" si="6"/>
        <v>4.6865303999999997</v>
      </c>
      <c r="D202" s="1">
        <f>Sheet1!$G$3*3/(5*Sheet1!$G$2^2)*(1-2.5*EXP(-Sheet1!$G$2*(model_predictions!B202-model_predictions!$G$1))+1.5*EXP(-(5/3)*Sheet1!$G$2*(model_predictions!B202-model_predictions!$G$1)))</f>
        <v>0.21699258792680889</v>
      </c>
      <c r="F202" s="1">
        <f>(Sheet1!$K$3/(2*Sheet1!$K$2^2))*(1-EXP(-Sheet1!$K$2*(model_predictions!B202-model_predictions!$G$1)))^2</f>
        <v>0.20963771977740525</v>
      </c>
    </row>
    <row r="203" spans="1:6" x14ac:dyDescent="0.25">
      <c r="A203" s="1">
        <f t="shared" si="7"/>
        <v>249</v>
      </c>
      <c r="B203" s="1">
        <f t="shared" si="6"/>
        <v>4.7054276999999995</v>
      </c>
      <c r="D203" s="1">
        <f>Sheet1!$G$3*3/(5*Sheet1!$G$2^2)*(1-2.5*EXP(-Sheet1!$G$2*(model_predictions!B203-model_predictions!$G$1))+1.5*EXP(-(5/3)*Sheet1!$G$2*(model_predictions!B203-model_predictions!$G$1)))</f>
        <v>0.21750911287100133</v>
      </c>
      <c r="F203" s="1">
        <f>(Sheet1!$K$3/(2*Sheet1!$K$2^2))*(1-EXP(-Sheet1!$K$2*(model_predictions!B203-model_predictions!$G$1)))^2</f>
        <v>0.21003459352024323</v>
      </c>
    </row>
    <row r="204" spans="1:6" x14ac:dyDescent="0.25">
      <c r="A204" s="1">
        <f t="shared" si="7"/>
        <v>250</v>
      </c>
      <c r="B204" s="1">
        <f t="shared" si="6"/>
        <v>4.7243250000000003</v>
      </c>
      <c r="D204" s="1">
        <f>Sheet1!$G$3*3/(5*Sheet1!$G$2^2)*(1-2.5*EXP(-Sheet1!$G$2*(model_predictions!B204-model_predictions!$G$1))+1.5*EXP(-(5/3)*Sheet1!$G$2*(model_predictions!B204-model_predictions!$G$1)))</f>
        <v>0.21801388391899013</v>
      </c>
      <c r="F204" s="1">
        <f>(Sheet1!$K$3/(2*Sheet1!$K$2^2))*(1-EXP(-Sheet1!$K$2*(model_predictions!B204-model_predictions!$G$1)))^2</f>
        <v>0.21042166848970395</v>
      </c>
    </row>
    <row r="205" spans="1:6" x14ac:dyDescent="0.25">
      <c r="A205" s="1">
        <f t="shared" si="7"/>
        <v>251</v>
      </c>
      <c r="B205" s="1">
        <f t="shared" si="6"/>
        <v>4.7432223000000002</v>
      </c>
      <c r="D205" s="1">
        <f>Sheet1!$G$3*3/(5*Sheet1!$G$2^2)*(1-2.5*EXP(-Sheet1!$G$2*(model_predictions!B205-model_predictions!$G$1))+1.5*EXP(-(5/3)*Sheet1!$G$2*(model_predictions!B205-model_predictions!$G$1)))</f>
        <v>0.21850714864557391</v>
      </c>
      <c r="F205" s="1">
        <f>(Sheet1!$K$3/(2*Sheet1!$K$2^2))*(1-EXP(-Sheet1!$K$2*(model_predictions!B205-model_predictions!$G$1)))^2</f>
        <v>0.21079917728262532</v>
      </c>
    </row>
    <row r="206" spans="1:6" x14ac:dyDescent="0.25">
      <c r="A206" s="1">
        <f t="shared" si="7"/>
        <v>252</v>
      </c>
      <c r="B206" s="1">
        <f t="shared" si="6"/>
        <v>4.7621196000000001</v>
      </c>
      <c r="D206" s="1">
        <f>Sheet1!$G$3*3/(5*Sheet1!$G$2^2)*(1-2.5*EXP(-Sheet1!$G$2*(model_predictions!B206-model_predictions!$G$1))+1.5*EXP(-(5/3)*Sheet1!$G$2*(model_predictions!B206-model_predictions!$G$1)))</f>
        <v>0.21898915030361474</v>
      </c>
      <c r="F206" s="1">
        <f>(Sheet1!$K$3/(2*Sheet1!$K$2^2))*(1-EXP(-Sheet1!$K$2*(model_predictions!B206-model_predictions!$G$1)))^2</f>
        <v>0.21116734746376778</v>
      </c>
    </row>
    <row r="207" spans="1:6" x14ac:dyDescent="0.25">
      <c r="A207" s="1">
        <f t="shared" si="7"/>
        <v>253</v>
      </c>
      <c r="B207" s="1">
        <f t="shared" si="6"/>
        <v>4.7810169</v>
      </c>
      <c r="D207" s="1">
        <f>Sheet1!$G$3*3/(5*Sheet1!$G$2^2)*(1-2.5*EXP(-Sheet1!$G$2*(model_predictions!B207-model_predictions!$G$1))+1.5*EXP(-(5/3)*Sheet1!$G$2*(model_predictions!B207-model_predictions!$G$1)))</f>
        <v>0.21946012785620064</v>
      </c>
      <c r="F207" s="1">
        <f>(Sheet1!$K$3/(2*Sheet1!$K$2^2))*(1-EXP(-Sheet1!$K$2*(model_predictions!B207-model_predictions!$G$1)))^2</f>
        <v>0.21152640164801617</v>
      </c>
    </row>
    <row r="208" spans="1:6" x14ac:dyDescent="0.25">
      <c r="A208" s="1">
        <f t="shared" si="7"/>
        <v>254</v>
      </c>
      <c r="B208" s="1">
        <f t="shared" si="6"/>
        <v>4.7999141999999999</v>
      </c>
      <c r="D208" s="1">
        <f>Sheet1!$G$3*3/(5*Sheet1!$G$2^2)*(1-2.5*EXP(-Sheet1!$G$2*(model_predictions!B208-model_predictions!$G$1))+1.5*EXP(-(5/3)*Sheet1!$G$2*(model_predictions!B208-model_predictions!$G$1)))</f>
        <v>0.2199203160111011</v>
      </c>
      <c r="F208" s="1">
        <f>(Sheet1!$K$3/(2*Sheet1!$K$2^2))*(1-EXP(-Sheet1!$K$2*(model_predictions!B208-model_predictions!$G$1)))^2</f>
        <v>0.21187655758283444</v>
      </c>
    </row>
    <row r="209" spans="1:6" x14ac:dyDescent="0.25">
      <c r="A209" s="1">
        <f t="shared" si="7"/>
        <v>255</v>
      </c>
      <c r="B209" s="1">
        <f t="shared" si="6"/>
        <v>4.8188114999999998</v>
      </c>
      <c r="D209" s="1">
        <f>Sheet1!$G$3*3/(5*Sheet1!$G$2^2)*(1-2.5*EXP(-Sheet1!$G$2*(model_predictions!B209-model_predictions!$G$1))+1.5*EXP(-(5/3)*Sheet1!$G$2*(model_predictions!B209-model_predictions!$G$1)))</f>
        <v>0.22036994525733125</v>
      </c>
      <c r="F209" s="1">
        <f>(Sheet1!$K$3/(2*Sheet1!$K$2^2))*(1-EXP(-Sheet1!$K$2*(model_predictions!B209-model_predictions!$G$1)))^2</f>
        <v>0.2122180282308456</v>
      </c>
    </row>
    <row r="210" spans="1:6" x14ac:dyDescent="0.25">
      <c r="A210" s="1">
        <f t="shared" si="7"/>
        <v>256</v>
      </c>
      <c r="B210" s="1">
        <f t="shared" si="6"/>
        <v>4.8377087999999997</v>
      </c>
      <c r="D210" s="1">
        <f>Sheet1!$G$3*3/(5*Sheet1!$G$2^2)*(1-2.5*EXP(-Sheet1!$G$2*(model_predictions!B210-model_predictions!$G$1))+1.5*EXP(-(5/3)*Sheet1!$G$2*(model_predictions!B210-model_predictions!$G$1)))</f>
        <v>0.22080924190365081</v>
      </c>
      <c r="F210" s="1">
        <f>(Sheet1!$K$3/(2*Sheet1!$K$2^2))*(1-EXP(-Sheet1!$K$2*(model_predictions!B210-model_predictions!$G$1)))^2</f>
        <v>0.21255102185242281</v>
      </c>
    </row>
    <row r="211" spans="1:6" x14ac:dyDescent="0.25">
      <c r="A211" s="1">
        <f t="shared" si="7"/>
        <v>257</v>
      </c>
      <c r="B211" s="1">
        <f t="shared" si="6"/>
        <v>4.8566060999999996</v>
      </c>
      <c r="D211" s="1">
        <f>Sheet1!$G$3*3/(5*Sheet1!$G$2^2)*(1-2.5*EXP(-Sheet1!$G$2*(model_predictions!B211-model_predictions!$G$1))+1.5*EXP(-(5/3)*Sheet1!$G$2*(model_predictions!B211-model_predictions!$G$1)))</f>
        <v>0.22123842811883251</v>
      </c>
      <c r="F211" s="1">
        <f>(Sheet1!$K$3/(2*Sheet1!$K$2^2))*(1-EXP(-Sheet1!$K$2*(model_predictions!B211-model_predictions!$G$1)))^2</f>
        <v>0.21287574208818189</v>
      </c>
    </row>
    <row r="212" spans="1:6" x14ac:dyDescent="0.25">
      <c r="A212" s="1">
        <f t="shared" si="7"/>
        <v>258</v>
      </c>
      <c r="B212" s="1">
        <f t="shared" si="6"/>
        <v>4.8755033999999995</v>
      </c>
      <c r="D212" s="1">
        <f>Sheet1!$G$3*3/(5*Sheet1!$G$2^2)*(1-2.5*EXP(-Sheet1!$G$2*(model_predictions!B212-model_predictions!$G$1))+1.5*EXP(-(5/3)*Sheet1!$G$2*(model_predictions!B212-model_predictions!$G$1)))</f>
        <v>0.2216577219735443</v>
      </c>
      <c r="F212" s="1">
        <f>(Sheet1!$K$3/(2*Sheet1!$K$2^2))*(1-EXP(-Sheet1!$K$2*(model_predictions!B212-model_predictions!$G$1)))^2</f>
        <v>0.21319238804127741</v>
      </c>
    </row>
    <row r="213" spans="1:6" x14ac:dyDescent="0.25">
      <c r="A213" s="1">
        <f t="shared" si="7"/>
        <v>259</v>
      </c>
      <c r="B213" s="1">
        <f t="shared" si="6"/>
        <v>4.8944007000000003</v>
      </c>
      <c r="D213" s="1">
        <f>Sheet1!$G$3*3/(5*Sheet1!$G$2^2)*(1-2.5*EXP(-Sheet1!$G$2*(model_predictions!B213-model_predictions!$G$1))+1.5*EXP(-(5/3)*Sheet1!$G$2*(model_predictions!B213-model_predictions!$G$1)))</f>
        <v>0.22206733748369775</v>
      </c>
      <c r="F213" s="1">
        <f>(Sheet1!$K$3/(2*Sheet1!$K$2^2))*(1-EXP(-Sheet1!$K$2*(model_predictions!B213-model_predictions!$G$1)))^2</f>
        <v>0.21350115435940969</v>
      </c>
    </row>
    <row r="214" spans="1:6" x14ac:dyDescent="0.25">
      <c r="A214" s="1">
        <f t="shared" si="7"/>
        <v>260</v>
      </c>
      <c r="B214" s="1">
        <f t="shared" si="6"/>
        <v>4.9132980000000002</v>
      </c>
      <c r="D214" s="1">
        <f>Sheet1!$G$3*3/(5*Sheet1!$G$2^2)*(1-2.5*EXP(-Sheet1!$G$2*(model_predictions!B214-model_predictions!$G$1))+1.5*EXP(-(5/3)*Sheet1!$G$2*(model_predictions!B214-model_predictions!$G$1)))</f>
        <v>0.2224674846551227</v>
      </c>
      <c r="F214" s="1">
        <f>(Sheet1!$K$3/(2*Sheet1!$K$2^2))*(1-EXP(-Sheet1!$K$2*(model_predictions!B214-model_predictions!$G$1)))^2</f>
        <v>0.21380223131645842</v>
      </c>
    </row>
    <row r="215" spans="1:6" x14ac:dyDescent="0.25">
      <c r="A215" s="1">
        <f t="shared" si="7"/>
        <v>261</v>
      </c>
      <c r="B215" s="1">
        <f t="shared" si="6"/>
        <v>4.9321953000000001</v>
      </c>
      <c r="D215" s="1">
        <f>Sheet1!$G$3*3/(5*Sheet1!$G$2^2)*(1-2.5*EXP(-Sheet1!$G$2*(model_predictions!B215-model_predictions!$G$1))+1.5*EXP(-(5/3)*Sheet1!$G$2*(model_predictions!B215-model_predictions!$G$1)))</f>
        <v>0.22285836952943749</v>
      </c>
      <c r="F215" s="1">
        <f>(Sheet1!$K$3/(2*Sheet1!$K$2^2))*(1-EXP(-Sheet1!$K$2*(model_predictions!B215-model_predictions!$G$1)))^2</f>
        <v>0.21409580489366592</v>
      </c>
    </row>
    <row r="216" spans="1:6" x14ac:dyDescent="0.25">
      <c r="A216" s="1">
        <f t="shared" si="7"/>
        <v>262</v>
      </c>
      <c r="B216" s="1">
        <f t="shared" si="6"/>
        <v>4.9510925999999991</v>
      </c>
      <c r="D216" s="1">
        <f>Sheet1!$G$3*3/(5*Sheet1!$G$2^2)*(1-2.5*EXP(-Sheet1!$G$2*(model_predictions!B216-model_predictions!$G$1))+1.5*EXP(-(5/3)*Sheet1!$G$2*(model_predictions!B216-model_predictions!$G$1)))</f>
        <v>0.22324019423098923</v>
      </c>
      <c r="F216" s="1">
        <f>(Sheet1!$K$3/(2*Sheet1!$K$2^2))*(1-EXP(-Sheet1!$K$2*(model_predictions!B216-model_predictions!$G$1)))^2</f>
        <v>0.21438205686029713</v>
      </c>
    </row>
    <row r="217" spans="1:6" x14ac:dyDescent="0.25">
      <c r="A217" s="1">
        <f t="shared" si="7"/>
        <v>263</v>
      </c>
      <c r="B217" s="1">
        <f t="shared" si="6"/>
        <v>4.9699898999999998</v>
      </c>
      <c r="D217" s="1">
        <f>Sheet1!$G$3*3/(5*Sheet1!$G$2^2)*(1-2.5*EXP(-Sheet1!$G$2*(model_predictions!B217-model_predictions!$G$1))+1.5*EXP(-(5/3)*Sheet1!$G$2*(model_predictions!B217-model_predictions!$G$1)))</f>
        <v>0.22361315701474721</v>
      </c>
      <c r="F217" s="1">
        <f>(Sheet1!$K$3/(2*Sheet1!$K$2^2))*(1-EXP(-Sheet1!$K$2*(model_predictions!B217-model_predictions!$G$1)))^2</f>
        <v>0.21466116485371342</v>
      </c>
    </row>
    <row r="218" spans="1:6" x14ac:dyDescent="0.25">
      <c r="A218" s="1">
        <f t="shared" si="7"/>
        <v>264</v>
      </c>
      <c r="B218" s="1">
        <f t="shared" si="6"/>
        <v>4.9888871999999997</v>
      </c>
      <c r="D218" s="1">
        <f>Sheet1!$G$3*3/(5*Sheet1!$G$2^2)*(1-2.5*EXP(-Sheet1!$G$2*(model_predictions!B218-model_predictions!$G$1))+1.5*EXP(-(5/3)*Sheet1!$G$2*(model_predictions!B218-model_predictions!$G$1)))</f>
        <v>0.22397745231503863</v>
      </c>
      <c r="F218" s="1">
        <f>(Sheet1!$K$3/(2*Sheet1!$K$2^2))*(1-EXP(-Sheet1!$K$2*(model_predictions!B218-model_predictions!$G$1)))^2</f>
        <v>0.21493330245879769</v>
      </c>
    </row>
    <row r="219" spans="1:6" x14ac:dyDescent="0.25">
      <c r="A219" s="1">
        <f t="shared" si="7"/>
        <v>265</v>
      </c>
      <c r="B219" s="1">
        <f t="shared" si="6"/>
        <v>5.0077844999999996</v>
      </c>
      <c r="D219" s="1">
        <f>Sheet1!$G$3*3/(5*Sheet1!$G$2^2)*(1-2.5*EXP(-Sheet1!$G$2*(model_predictions!B219-model_predictions!$G$1))+1.5*EXP(-(5/3)*Sheet1!$G$2*(model_predictions!B219-model_predictions!$G$1)))</f>
        <v>0.22433327079502244</v>
      </c>
      <c r="F219" s="1">
        <f>(Sheet1!$K$3/(2*Sheet1!$K$2^2))*(1-EXP(-Sheet1!$K$2*(model_predictions!B219-model_predictions!$G$1)))^2</f>
        <v>0.21519863928667951</v>
      </c>
    </row>
    <row r="220" spans="1:6" x14ac:dyDescent="0.25">
      <c r="A220" s="1">
        <f t="shared" si="7"/>
        <v>266</v>
      </c>
      <c r="B220" s="1">
        <f t="shared" si="6"/>
        <v>5.0266817999999995</v>
      </c>
      <c r="D220" s="1">
        <f>Sheet1!$G$3*3/(5*Sheet1!$G$2^2)*(1-2.5*EXP(-Sheet1!$G$2*(model_predictions!B220-model_predictions!$G$1))+1.5*EXP(-(5/3)*Sheet1!$G$2*(model_predictions!B220-model_predictions!$G$1)))</f>
        <v>0.22468079939680197</v>
      </c>
      <c r="F220" s="1">
        <f>(Sheet1!$K$3/(2*Sheet1!$K$2^2))*(1-EXP(-Sheet1!$K$2*(model_predictions!B220-model_predictions!$G$1)))^2</f>
        <v>0.21545734105270817</v>
      </c>
    </row>
    <row r="221" spans="1:6" x14ac:dyDescent="0.25">
      <c r="A221" s="1">
        <f t="shared" si="7"/>
        <v>267</v>
      </c>
      <c r="B221" s="1">
        <f t="shared" si="6"/>
        <v>5.0455791000000003</v>
      </c>
      <c r="D221" s="1">
        <f>Sheet1!$G$3*3/(5*Sheet1!$G$2^2)*(1-2.5*EXP(-Sheet1!$G$2*(model_predictions!B221-model_predictions!$G$1))+1.5*EXP(-(5/3)*Sheet1!$G$2*(model_predictions!B221-model_predictions!$G$1)))</f>
        <v>0.225020221392085</v>
      </c>
      <c r="F221" s="1">
        <f>(Sheet1!$K$3/(2*Sheet1!$K$2^2))*(1-EXP(-Sheet1!$K$2*(model_predictions!B221-model_predictions!$G$1)))^2</f>
        <v>0.21570956965363106</v>
      </c>
    </row>
    <row r="222" spans="1:6" x14ac:dyDescent="0.25">
      <c r="A222" s="1">
        <f t="shared" si="7"/>
        <v>268</v>
      </c>
      <c r="B222" s="1">
        <f t="shared" si="6"/>
        <v>5.0644764000000002</v>
      </c>
      <c r="D222" s="1">
        <f>Sheet1!$G$3*3/(5*Sheet1!$G$2^2)*(1-2.5*EXP(-Sheet1!$G$2*(model_predictions!B222-model_predictions!$G$1))+1.5*EXP(-(5/3)*Sheet1!$G$2*(model_predictions!B222-model_predictions!$G$1)))</f>
        <v>0.22535171643330271</v>
      </c>
      <c r="F222" s="1">
        <f>(Sheet1!$K$3/(2*Sheet1!$K$2^2))*(1-EXP(-Sheet1!$K$2*(model_predictions!B222-model_predictions!$G$1)))^2</f>
        <v>0.21595548324393554</v>
      </c>
    </row>
    <row r="223" spans="1:6" x14ac:dyDescent="0.25">
      <c r="A223" s="1">
        <f t="shared" si="7"/>
        <v>269</v>
      </c>
      <c r="B223" s="1">
        <f t="shared" si="6"/>
        <v>5.0833736999999992</v>
      </c>
      <c r="D223" s="1">
        <f>Sheet1!$G$3*3/(5*Sheet1!$G$2^2)*(1-2.5*EXP(-Sheet1!$G$2*(model_predictions!B223-model_predictions!$G$1))+1.5*EXP(-(5/3)*Sheet1!$G$2*(model_predictions!B223-model_predictions!$G$1)))</f>
        <v>0.22567546060510646</v>
      </c>
      <c r="F223" s="1">
        <f>(Sheet1!$K$3/(2*Sheet1!$K$2^2))*(1-EXP(-Sheet1!$K$2*(model_predictions!B223-model_predictions!$G$1)))^2</f>
        <v>0.21619523631131937</v>
      </c>
    </row>
    <row r="224" spans="1:6" x14ac:dyDescent="0.25">
      <c r="A224" s="1">
        <f t="shared" si="7"/>
        <v>270</v>
      </c>
      <c r="B224" s="1">
        <f t="shared" si="6"/>
        <v>5.1022709999999991</v>
      </c>
      <c r="D224" s="1">
        <f>Sheet1!$G$3*3/(5*Sheet1!$G$2^2)*(1-2.5*EXP(-Sheet1!$G$2*(model_predictions!B224-model_predictions!$G$1))+1.5*EXP(-(5/3)*Sheet1!$G$2*(model_predictions!B224-model_predictions!$G$1)))</f>
        <v>0.225991626476165</v>
      </c>
      <c r="F224" s="1">
        <f>(Sheet1!$K$3/(2*Sheet1!$K$2^2))*(1-EXP(-Sheet1!$K$2*(model_predictions!B224-model_predictions!$G$1)))^2</f>
        <v>0.21642897975125644</v>
      </c>
    </row>
    <row r="225" spans="1:6" x14ac:dyDescent="0.25">
      <c r="A225" s="1">
        <f t="shared" si="7"/>
        <v>271</v>
      </c>
      <c r="B225" s="1">
        <f t="shared" si="6"/>
        <v>5.121168299999999</v>
      </c>
      <c r="D225" s="1">
        <f>Sheet1!$G$3*3/(5*Sheet1!$G$2^2)*(1-2.5*EXP(-Sheet1!$G$2*(model_predictions!B225-model_predictions!$G$1))+1.5*EXP(-(5/3)*Sheet1!$G$2*(model_predictions!B225-model_predictions!$G$1)))</f>
        <v>0.22630038315118925</v>
      </c>
      <c r="F225" s="1">
        <f>(Sheet1!$K$3/(2*Sheet1!$K$2^2))*(1-EXP(-Sheet1!$K$2*(model_predictions!B225-model_predictions!$G$1)))^2</f>
        <v>0.21665686094062889</v>
      </c>
    </row>
    <row r="226" spans="1:6" x14ac:dyDescent="0.25">
      <c r="A226" s="1">
        <f t="shared" si="7"/>
        <v>272</v>
      </c>
      <c r="B226" s="1">
        <f t="shared" si="6"/>
        <v>5.1400655999999989</v>
      </c>
      <c r="D226" s="1">
        <f>Sheet1!$G$3*3/(5*Sheet1!$G$2^2)*(1-2.5*EXP(-Sheet1!$G$2*(model_predictions!B226-model_predictions!$G$1))+1.5*EXP(-(5/3)*Sheet1!$G$2*(model_predictions!B226-model_predictions!$G$1)))</f>
        <v>0.22660189632311739</v>
      </c>
      <c r="F226" s="1">
        <f>(Sheet1!$K$3/(2*Sheet1!$K$2^2))*(1-EXP(-Sheet1!$K$2*(model_predictions!B226-model_predictions!$G$1)))^2</f>
        <v>0.21687902381040114</v>
      </c>
    </row>
    <row r="227" spans="1:6" x14ac:dyDescent="0.25">
      <c r="A227" s="1">
        <f t="shared" si="7"/>
        <v>273</v>
      </c>
      <c r="B227" s="1">
        <f t="shared" si="6"/>
        <v>5.1589629000000006</v>
      </c>
      <c r="D227" s="1">
        <f>Sheet1!$G$3*3/(5*Sheet1!$G$2^2)*(1-2.5*EXP(-Sheet1!$G$2*(model_predictions!B227-model_predictions!$G$1))+1.5*EXP(-(5/3)*Sheet1!$G$2*(model_predictions!B227-model_predictions!$G$1)))</f>
        <v>0.22689632832539647</v>
      </c>
      <c r="F227" s="1">
        <f>(Sheet1!$K$3/(2*Sheet1!$K$2^2))*(1-EXP(-Sheet1!$K$2*(model_predictions!B227-model_predictions!$G$1)))^2</f>
        <v>0.21709560891731289</v>
      </c>
    </row>
    <row r="228" spans="1:6" x14ac:dyDescent="0.25">
      <c r="A228" s="1">
        <f t="shared" si="7"/>
        <v>274</v>
      </c>
      <c r="B228" s="1">
        <f t="shared" si="6"/>
        <v>5.1778602000000005</v>
      </c>
      <c r="D228" s="1">
        <f>Sheet1!$G$3*3/(5*Sheet1!$G$2^2)*(1-2.5*EXP(-Sheet1!$G$2*(model_predictions!B228-model_predictions!$G$1))+1.5*EXP(-(5/3)*Sheet1!$G$2*(model_predictions!B228-model_predictions!$G$1)))</f>
        <v>0.22718383818430019</v>
      </c>
      <c r="F228" s="1">
        <f>(Sheet1!$K$3/(2*Sheet1!$K$2^2))*(1-EXP(-Sheet1!$K$2*(model_predictions!B228-model_predictions!$G$1)))^2</f>
        <v>0.21730675351457146</v>
      </c>
    </row>
    <row r="229" spans="1:6" x14ac:dyDescent="0.25">
      <c r="A229" s="1">
        <f t="shared" si="7"/>
        <v>275</v>
      </c>
      <c r="B229" s="1">
        <f t="shared" si="6"/>
        <v>5.1967575000000004</v>
      </c>
      <c r="D229" s="1">
        <f>Sheet1!$G$3*3/(5*Sheet1!$G$2^2)*(1-2.5*EXP(-Sheet1!$G$2*(model_predictions!B229-model_predictions!$G$1))+1.5*EXP(-(5/3)*Sheet1!$G$2*(model_predictions!B229-model_predictions!$G$1)))</f>
        <v>0.22746458167122827</v>
      </c>
      <c r="F229" s="1">
        <f>(Sheet1!$K$3/(2*Sheet1!$K$2^2))*(1-EXP(-Sheet1!$K$2*(model_predictions!B229-model_predictions!$G$1)))^2</f>
        <v>0.21751259162152781</v>
      </c>
    </row>
    <row r="230" spans="1:6" x14ac:dyDescent="0.25">
      <c r="A230" s="1">
        <f t="shared" si="7"/>
        <v>276</v>
      </c>
      <c r="B230" s="1">
        <f t="shared" si="6"/>
        <v>5.2156547999999994</v>
      </c>
      <c r="D230" s="1">
        <f>Sheet1!$G$3*3/(5*Sheet1!$G$2^2)*(1-2.5*EXP(-Sheet1!$G$2*(model_predictions!B230-model_predictions!$G$1))+1.5*EXP(-(5/3)*Sheet1!$G$2*(model_predictions!B230-model_predictions!$G$1)))</f>
        <v>0.22773871135493401</v>
      </c>
      <c r="F230" s="1">
        <f>(Sheet1!$K$3/(2*Sheet1!$K$2^2))*(1-EXP(-Sheet1!$K$2*(model_predictions!B230-model_predictions!$G$1)))^2</f>
        <v>0.21771325409232134</v>
      </c>
    </row>
    <row r="231" spans="1:6" x14ac:dyDescent="0.25">
      <c r="A231" s="1">
        <f t="shared" si="7"/>
        <v>277</v>
      </c>
      <c r="B231" s="1">
        <f t="shared" si="6"/>
        <v>5.2345520999999993</v>
      </c>
      <c r="D231" s="1">
        <f>Sheet1!$G$3*3/(5*Sheet1!$G$2^2)*(1-2.5*EXP(-Sheet1!$G$2*(model_predictions!B231-model_predictions!$G$1))+1.5*EXP(-(5/3)*Sheet1!$G$2*(model_predictions!B231-model_predictions!$G$1)))</f>
        <v>0.22800637665363208</v>
      </c>
      <c r="F231" s="1">
        <f>(Sheet1!$K$3/(2*Sheet1!$K$2^2))*(1-EXP(-Sheet1!$K$2*(model_predictions!B231-model_predictions!$G$1)))^2</f>
        <v>0.21790886868348214</v>
      </c>
    </row>
    <row r="232" spans="1:6" x14ac:dyDescent="0.25">
      <c r="A232" s="1">
        <f t="shared" si="7"/>
        <v>278</v>
      </c>
      <c r="B232" s="1">
        <f t="shared" si="6"/>
        <v>5.2534493999999992</v>
      </c>
      <c r="D232" s="1">
        <f>Sheet1!$G$3*3/(5*Sheet1!$G$2^2)*(1-2.5*EXP(-Sheet1!$G$2*(model_predictions!B232-model_predictions!$G$1))+1.5*EXP(-(5/3)*Sheet1!$G$2*(model_predictions!B232-model_predictions!$G$1)))</f>
        <v>0.22826772388694086</v>
      </c>
      <c r="F232" s="1">
        <f>(Sheet1!$K$3/(2*Sheet1!$K$2^2))*(1-EXP(-Sheet1!$K$2*(model_predictions!B232-model_predictions!$G$1)))^2</f>
        <v>0.21809956012048118</v>
      </c>
    </row>
    <row r="233" spans="1:6" x14ac:dyDescent="0.25">
      <c r="A233" s="1">
        <f t="shared" si="7"/>
        <v>279</v>
      </c>
      <c r="B233" s="1">
        <f t="shared" si="6"/>
        <v>5.2723466999999991</v>
      </c>
      <c r="D233" s="1">
        <f>Sheet1!$G$3*3/(5*Sheet1!$G$2^2)*(1-2.5*EXP(-Sheet1!$G$2*(model_predictions!B233-model_predictions!$G$1))+1.5*EXP(-(5/3)*Sheet1!$G$2*(model_predictions!B233-model_predictions!$G$1)))</f>
        <v>0.22852289632761719</v>
      </c>
      <c r="F233" s="1">
        <f>(Sheet1!$K$3/(2*Sheet1!$K$2^2))*(1-EXP(-Sheet1!$K$2*(model_predictions!B233-model_predictions!$G$1)))^2</f>
        <v>0.21828545016322132</v>
      </c>
    </row>
    <row r="234" spans="1:6" x14ac:dyDescent="0.25">
      <c r="A234" s="1">
        <f t="shared" si="7"/>
        <v>280</v>
      </c>
      <c r="B234" s="1">
        <f t="shared" si="6"/>
        <v>5.2912439999999989</v>
      </c>
      <c r="D234" s="1">
        <f>Sheet1!$G$3*3/(5*Sheet1!$G$2^2)*(1-2.5*EXP(-Sheet1!$G$2*(model_predictions!B234-model_predictions!$G$1))+1.5*EXP(-(5/3)*Sheet1!$G$2*(model_predictions!B234-model_predictions!$G$1)))</f>
        <v>0.22877203425304377</v>
      </c>
      <c r="F234" s="1">
        <f>(Sheet1!$K$3/(2*Sheet1!$K$2^2))*(1-EXP(-Sheet1!$K$2*(model_predictions!B234-model_predictions!$G$1)))^2</f>
        <v>0.21846665767046355</v>
      </c>
    </row>
    <row r="235" spans="1:6" x14ac:dyDescent="0.25">
      <c r="A235" s="1">
        <f t="shared" si="7"/>
        <v>281</v>
      </c>
      <c r="B235" s="1">
        <f t="shared" si="6"/>
        <v>5.3101413000000006</v>
      </c>
      <c r="D235" s="1">
        <f>Sheet1!$G$3*3/(5*Sheet1!$G$2^2)*(1-2.5*EXP(-Sheet1!$G$2*(model_predictions!B235-model_predictions!$G$1))+1.5*EXP(-(5/3)*Sheet1!$G$2*(model_predictions!B235-model_predictions!$G$1)))</f>
        <v>0.22901527499643337</v>
      </c>
      <c r="F235" s="1">
        <f>(Sheet1!$K$3/(2*Sheet1!$K$2^2))*(1-EXP(-Sheet1!$K$2*(model_predictions!B235-model_predictions!$G$1)))^2</f>
        <v>0.21864329866318441</v>
      </c>
    </row>
    <row r="236" spans="1:6" x14ac:dyDescent="0.25">
      <c r="A236" s="1">
        <f t="shared" si="7"/>
        <v>282</v>
      </c>
      <c r="B236" s="1">
        <f t="shared" si="6"/>
        <v>5.3290386000000005</v>
      </c>
      <c r="D236" s="1">
        <f>Sheet1!$G$3*3/(5*Sheet1!$G$2^2)*(1-2.5*EXP(-Sheet1!$G$2*(model_predictions!B236-model_predictions!$G$1))+1.5*EXP(-(5/3)*Sheet1!$G$2*(model_predictions!B236-model_predictions!$G$1)))</f>
        <v>0.22925275299771514</v>
      </c>
      <c r="F236" s="1">
        <f>(Sheet1!$K$3/(2*Sheet1!$K$2^2))*(1-EXP(-Sheet1!$K$2*(model_predictions!B236-model_predictions!$G$1)))^2</f>
        <v>0.21881548638686327</v>
      </c>
    </row>
    <row r="237" spans="1:6" x14ac:dyDescent="0.25">
      <c r="A237" s="1">
        <f t="shared" si="7"/>
        <v>283</v>
      </c>
      <c r="B237" s="1">
        <f t="shared" si="6"/>
        <v>5.3479358999999995</v>
      </c>
      <c r="D237" s="1">
        <f>Sheet1!$G$3*3/(5*Sheet1!$G$2^2)*(1-2.5*EXP(-Sheet1!$G$2*(model_predictions!B237-model_predictions!$G$1))+1.5*EXP(-(5/3)*Sheet1!$G$2*(model_predictions!B237-model_predictions!$G$1)))</f>
        <v>0.22948459985407232</v>
      </c>
      <c r="F237" s="1">
        <f>(Sheet1!$K$3/(2*Sheet1!$K$2^2))*(1-EXP(-Sheet1!$K$2*(model_predictions!B237-model_predictions!$G$1)))^2</f>
        <v>0.21898333137269843</v>
      </c>
    </row>
    <row r="238" spans="1:6" x14ac:dyDescent="0.25">
      <c r="A238" s="1">
        <f>A237+1</f>
        <v>284</v>
      </c>
      <c r="B238" s="1">
        <f t="shared" si="6"/>
        <v>5.3668331999999994</v>
      </c>
      <c r="D238" s="1">
        <f>Sheet1!$G$3*3/(5*Sheet1!$G$2^2)*(1-2.5*EXP(-Sheet1!$G$2*(model_predictions!B238-model_predictions!$G$1))+1.5*EXP(-(5/3)*Sheet1!$G$2*(model_predictions!B238-model_predictions!$G$1)))</f>
        <v>0.22971094437010225</v>
      </c>
      <c r="F238" s="1">
        <f>(Sheet1!$K$3/(2*Sheet1!$K$2^2))*(1-EXP(-Sheet1!$K$2*(model_predictions!B238-model_predictions!$G$1)))^2</f>
        <v>0.21914694149775354</v>
      </c>
    </row>
    <row r="239" spans="1:6" x14ac:dyDescent="0.25">
      <c r="A239" s="1">
        <f t="shared" ref="A239:A250" si="8">A238+1</f>
        <v>285</v>
      </c>
      <c r="B239" s="1">
        <f t="shared" si="6"/>
        <v>5.3857304999999993</v>
      </c>
      <c r="D239" s="1">
        <f>Sheet1!$G$3*3/(5*Sheet1!$G$2^2)*(1-2.5*EXP(-Sheet1!$G$2*(model_predictions!B239-model_predictions!$G$1))+1.5*EXP(-(5/3)*Sheet1!$G$2*(model_predictions!B239-model_predictions!$G$1)))</f>
        <v>0.22993191260757148</v>
      </c>
      <c r="F239" s="1">
        <f>(Sheet1!$K$3/(2*Sheet1!$K$2^2))*(1-EXP(-Sheet1!$K$2*(model_predictions!B239-model_predictions!$G$1)))^2</f>
        <v>0.21930642204403589</v>
      </c>
    </row>
    <row r="240" spans="1:6" x14ac:dyDescent="0.25">
      <c r="A240" s="1">
        <f t="shared" si="8"/>
        <v>286</v>
      </c>
      <c r="B240" s="1">
        <f t="shared" si="6"/>
        <v>5.4046277999999992</v>
      </c>
      <c r="D240" s="1">
        <f>Sheet1!$G$3*3/(5*Sheet1!$G$2^2)*(1-2.5*EXP(-Sheet1!$G$2*(model_predictions!B240-model_predictions!$G$1))+1.5*EXP(-(5/3)*Sheet1!$G$2*(model_predictions!B240-model_predictions!$G$1)))</f>
        <v>0.23014762793474219</v>
      </c>
      <c r="F240" s="1">
        <f>(Sheet1!$K$3/(2*Sheet1!$K$2^2))*(1-EXP(-Sheet1!$K$2*(model_predictions!B240-model_predictions!$G$1)))^2</f>
        <v>0.21946187575651063</v>
      </c>
    </row>
    <row r="241" spans="1:6" x14ac:dyDescent="0.25">
      <c r="A241" s="1">
        <f t="shared" si="8"/>
        <v>287</v>
      </c>
      <c r="B241" s="1">
        <f t="shared" si="6"/>
        <v>5.4235250999999991</v>
      </c>
      <c r="D241" s="1">
        <f>Sheet1!$G$3*3/(5*Sheet1!$G$2^2)*(1-2.5*EXP(-Sheet1!$G$2*(model_predictions!B241-model_predictions!$G$1))+1.5*EXP(-(5/3)*Sheet1!$G$2*(model_predictions!B241-model_predictions!$G$1)))</f>
        <v>0.23035821107524701</v>
      </c>
      <c r="F241" s="1">
        <f>(Sheet1!$K$3/(2*Sheet1!$K$2^2))*(1-EXP(-Sheet1!$K$2*(model_predictions!B241-model_predictions!$G$1)))^2</f>
        <v>0.21961340290005565</v>
      </c>
    </row>
    <row r="242" spans="1:6" x14ac:dyDescent="0.25">
      <c r="A242" s="1">
        <f t="shared" si="8"/>
        <v>288</v>
      </c>
      <c r="B242" s="1">
        <f t="shared" si="6"/>
        <v>5.442422399999999</v>
      </c>
      <c r="D242" s="1">
        <f>Sheet1!$G$3*3/(5*Sheet1!$G$2^2)*(1-2.5*EXP(-Sheet1!$G$2*(model_predictions!B242-model_predictions!$G$1))+1.5*EXP(-(5/3)*Sheet1!$G$2*(model_predictions!B242-model_predictions!$G$1)))</f>
        <v>0.2305637801564914</v>
      </c>
      <c r="F242" s="1">
        <f>(Sheet1!$K$3/(2*Sheet1!$K$2^2))*(1-EXP(-Sheet1!$K$2*(model_predictions!B242-model_predictions!$G$1)))^2</f>
        <v>0.21976110131536175</v>
      </c>
    </row>
    <row r="243" spans="1:6" x14ac:dyDescent="0.25">
      <c r="A243" s="1">
        <f t="shared" si="8"/>
        <v>289</v>
      </c>
      <c r="B243" s="1">
        <f t="shared" si="6"/>
        <v>5.4613197000000007</v>
      </c>
      <c r="D243" s="1">
        <f>Sheet1!$G$3*3/(5*Sheet1!$G$2^2)*(1-2.5*EXP(-Sheet1!$G$2*(model_predictions!B243-model_predictions!$G$1))+1.5*EXP(-(5/3)*Sheet1!$G$2*(model_predictions!B243-model_predictions!$G$1)))</f>
        <v>0.23076445075756546</v>
      </c>
      <c r="F243" s="1">
        <f>(Sheet1!$K$3/(2*Sheet1!$K$2^2))*(1-EXP(-Sheet1!$K$2*(model_predictions!B243-model_predictions!$G$1)))^2</f>
        <v>0.21990506647378591</v>
      </c>
    </row>
    <row r="244" spans="1:6" x14ac:dyDescent="0.25">
      <c r="A244" s="1">
        <f t="shared" si="8"/>
        <v>290</v>
      </c>
      <c r="B244" s="1">
        <f t="shared" si="6"/>
        <v>5.4802169999999997</v>
      </c>
      <c r="D244" s="1">
        <f>Sheet1!$G$3*3/(5*Sheet1!$G$2^2)*(1-2.5*EXP(-Sheet1!$G$2*(model_predictions!B244-model_predictions!$G$1))+1.5*EXP(-(5/3)*Sheet1!$G$2*(model_predictions!B244-model_predictions!$G$1)))</f>
        <v>0.23096033595664742</v>
      </c>
      <c r="F244" s="1">
        <f>(Sheet1!$K$3/(2*Sheet1!$K$2^2))*(1-EXP(-Sheet1!$K$2*(model_predictions!B244-model_predictions!$G$1)))^2</f>
        <v>0.22004539153116437</v>
      </c>
    </row>
    <row r="245" spans="1:6" x14ac:dyDescent="0.25">
      <c r="A245" s="1">
        <f t="shared" si="8"/>
        <v>291</v>
      </c>
      <c r="B245" s="1">
        <f t="shared" si="6"/>
        <v>5.4991142999999996</v>
      </c>
      <c r="D245" s="1">
        <f>Sheet1!$G$3*3/(5*Sheet1!$G$2^2)*(1-2.5*EXP(-Sheet1!$G$2*(model_predictions!B245-model_predictions!$G$1))+1.5*EXP(-(5/3)*Sheet1!$G$2*(model_predictions!B245-model_predictions!$G$1)))</f>
        <v>0.2311515463778839</v>
      </c>
      <c r="F245" s="1">
        <f>(Sheet1!$K$3/(2*Sheet1!$K$2^2))*(1-EXP(-Sheet1!$K$2*(model_predictions!B245-model_predictions!$G$1)))^2</f>
        <v>0.22018216738059362</v>
      </c>
    </row>
    <row r="246" spans="1:6" x14ac:dyDescent="0.25">
      <c r="A246" s="1">
        <f t="shared" si="8"/>
        <v>292</v>
      </c>
      <c r="B246" s="1">
        <f t="shared" si="6"/>
        <v>5.5180115999999995</v>
      </c>
      <c r="D246" s="1">
        <f>Sheet1!$G$3*3/(5*Sheet1!$G$2^2)*(1-2.5*EXP(-Sheet1!$G$2*(model_predictions!B246-model_predictions!$G$1))+1.5*EXP(-(5/3)*Sheet1!$G$2*(model_predictions!B246-model_predictions!$G$1)))</f>
        <v>0.23133819023773267</v>
      </c>
      <c r="F246" s="1">
        <f>(Sheet1!$K$3/(2*Sheet1!$K$2^2))*(1-EXP(-Sheet1!$K$2*(model_predictions!B246-model_predictions!$G$1)))^2</f>
        <v>0.22031548270418899</v>
      </c>
    </row>
    <row r="247" spans="1:6" x14ac:dyDescent="0.25">
      <c r="A247" s="1">
        <f t="shared" si="8"/>
        <v>293</v>
      </c>
      <c r="B247" s="1">
        <f t="shared" si="6"/>
        <v>5.5369088999999994</v>
      </c>
      <c r="D247" s="1">
        <f>Sheet1!$G$3*3/(5*Sheet1!$G$2^2)*(1-2.5*EXP(-Sheet1!$G$2*(model_predictions!B247-model_predictions!$G$1))+1.5*EXP(-(5/3)*Sheet1!$G$2*(model_predictions!B247-model_predictions!$G$1)))</f>
        <v>0.23152037339075576</v>
      </c>
      <c r="F247" s="1">
        <f>(Sheet1!$K$3/(2*Sheet1!$K$2^2))*(1-EXP(-Sheet1!$K$2*(model_predictions!B247-model_predictions!$G$1)))^2</f>
        <v>0.22044542402382944</v>
      </c>
    </row>
    <row r="248" spans="1:6" x14ac:dyDescent="0.25">
      <c r="A248" s="1">
        <f t="shared" si="8"/>
        <v>294</v>
      </c>
      <c r="B248" s="1">
        <f t="shared" si="6"/>
        <v>5.5558061999999993</v>
      </c>
      <c r="D248" s="1">
        <f>Sheet1!$G$3*3/(5*Sheet1!$G$2^2)*(1-2.5*EXP(-Sheet1!$G$2*(model_predictions!B248-model_predictions!$G$1))+1.5*EXP(-(5/3)*Sheet1!$G$2*(model_predictions!B248-model_predictions!$G$1)))</f>
        <v>0.23169819937485195</v>
      </c>
      <c r="F248" s="1">
        <f>(Sheet1!$K$3/(2*Sheet1!$K$2^2))*(1-EXP(-Sheet1!$K$2*(model_predictions!B248-model_predictions!$G$1)))^2</f>
        <v>0.22057207575089952</v>
      </c>
    </row>
    <row r="249" spans="1:6" x14ac:dyDescent="0.25">
      <c r="A249" s="1">
        <f t="shared" si="8"/>
        <v>295</v>
      </c>
      <c r="B249" s="1">
        <f t="shared" si="6"/>
        <v>5.5747034999999991</v>
      </c>
      <c r="D249" s="1">
        <f>Sheet1!$G$3*3/(5*Sheet1!$G$2^2)*(1-2.5*EXP(-Sheet1!$G$2*(model_predictions!B249-model_predictions!$G$1))+1.5*EXP(-(5/3)*Sheet1!$G$2*(model_predictions!B249-model_predictions!$G$1)))</f>
        <v>0.23187176945591803</v>
      </c>
      <c r="F249" s="1">
        <f>(Sheet1!$K$3/(2*Sheet1!$K$2^2))*(1-EXP(-Sheet1!$K$2*(model_predictions!B249-model_predictions!$G$1)))^2</f>
        <v>0.22069552023503911</v>
      </c>
    </row>
    <row r="250" spans="1:6" x14ac:dyDescent="0.25">
      <c r="A250" s="1">
        <f t="shared" si="8"/>
        <v>296</v>
      </c>
      <c r="B250" s="1">
        <f t="shared" si="6"/>
        <v>5.593600799999999</v>
      </c>
      <c r="D250" s="1">
        <f>Sheet1!$G$3*3/(5*Sheet1!$G$2^2)*(1-2.5*EXP(-Sheet1!$G$2*(model_predictions!B250-model_predictions!$G$1))+1.5*EXP(-(5/3)*Sheet1!$G$2*(model_predictions!B250-model_predictions!$G$1)))</f>
        <v>0.2320411826719313</v>
      </c>
      <c r="F250" s="1">
        <f>(Sheet1!$K$3/(2*Sheet1!$K$2^2))*(1-EXP(-Sheet1!$K$2*(model_predictions!B250-model_predictions!$G$1)))^2</f>
        <v>0.22081583781191144</v>
      </c>
    </row>
    <row r="251" spans="1:6" x14ac:dyDescent="0.25">
      <c r="A251" s="1">
        <f>A250+1</f>
        <v>297</v>
      </c>
      <c r="B251" s="1">
        <f t="shared" si="6"/>
        <v>5.6124980999999998</v>
      </c>
      <c r="D251" s="1">
        <f>Sheet1!$G$3*3/(5*Sheet1!$G$2^2)*(1-2.5*EXP(-Sheet1!$G$2*(model_predictions!B251-model_predictions!$G$1))+1.5*EXP(-(5/3)*Sheet1!$G$2*(model_predictions!B251-model_predictions!$G$1)))</f>
        <v>0.23220653587644569</v>
      </c>
      <c r="F251" s="1">
        <f>(Sheet1!$K$3/(2*Sheet1!$K$2^2))*(1-EXP(-Sheet1!$K$2*(model_predictions!B251-model_predictions!$G$1)))^2</f>
        <v>0.22093310685000217</v>
      </c>
    </row>
    <row r="252" spans="1:6" x14ac:dyDescent="0.25">
      <c r="A252" s="1">
        <f t="shared" ref="A252:A263" si="9">A251+1</f>
        <v>298</v>
      </c>
      <c r="B252" s="1">
        <f t="shared" si="6"/>
        <v>5.6313953999999997</v>
      </c>
      <c r="D252" s="1">
        <f>Sheet1!$G$3*3/(5*Sheet1!$G$2^2)*(1-2.5*EXP(-Sheet1!$G$2*(model_predictions!B252-model_predictions!$G$1))+1.5*EXP(-(5/3)*Sheet1!$G$2*(model_predictions!B252-model_predictions!$G$1)))</f>
        <v>0.23236792378149415</v>
      </c>
      <c r="F252" s="1">
        <f>(Sheet1!$K$3/(2*Sheet1!$K$2^2))*(1-EXP(-Sheet1!$K$2*(model_predictions!B252-model_predictions!$G$1)))^2</f>
        <v>0.22104740379646035</v>
      </c>
    </row>
    <row r="253" spans="1:6" x14ac:dyDescent="0.25">
      <c r="A253" s="1">
        <f t="shared" si="9"/>
        <v>299</v>
      </c>
      <c r="B253" s="1">
        <f t="shared" si="6"/>
        <v>5.6502926999999996</v>
      </c>
      <c r="D253" s="1">
        <f>Sheet1!$G$3*3/(5*Sheet1!$G$2^2)*(1-2.5*EXP(-Sheet1!$G$2*(model_predictions!B253-model_predictions!$G$1))+1.5*EXP(-(5/3)*Sheet1!$G$2*(model_predictions!B253-model_predictions!$G$1)))</f>
        <v>0.2325254389998937</v>
      </c>
      <c r="F253" s="1">
        <f>(Sheet1!$K$3/(2*Sheet1!$K$2^2))*(1-EXP(-Sheet1!$K$2*(model_predictions!B253-model_predictions!$G$1)))^2</f>
        <v>0.22115880322199472</v>
      </c>
    </row>
    <row r="254" spans="1:6" x14ac:dyDescent="0.25">
      <c r="A254" s="1">
        <f t="shared" si="9"/>
        <v>300</v>
      </c>
      <c r="B254" s="1">
        <f t="shared" si="6"/>
        <v>5.6691899999999995</v>
      </c>
      <c r="D254" s="1">
        <f>Sheet1!$G$3*3/(5*Sheet1!$G$2^2)*(1-2.5*EXP(-Sheet1!$G$2*(model_predictions!B254-model_predictions!$G$1))+1.5*EXP(-(5/3)*Sheet1!$G$2*(model_predictions!B254-model_predictions!$G$1)))</f>
        <v>0.23267917208694708</v>
      </c>
      <c r="F254" s="1">
        <f>(Sheet1!$K$3/(2*Sheet1!$K$2^2))*(1-EXP(-Sheet1!$K$2*(model_predictions!B254-model_predictions!$G$1)))^2</f>
        <v>0.22126737786483733</v>
      </c>
    </row>
    <row r="255" spans="1:6" x14ac:dyDescent="0.25">
      <c r="A255" s="1">
        <f t="shared" si="9"/>
        <v>301</v>
      </c>
      <c r="B255" s="1">
        <f t="shared" si="6"/>
        <v>5.6880872999999994</v>
      </c>
      <c r="D255" s="1">
        <f>Sheet1!$G$3*3/(5*Sheet1!$G$2^2)*(1-2.5*EXP(-Sheet1!$G$2*(model_predictions!B255-model_predictions!$G$1))+1.5*EXP(-(5/3)*Sheet1!$G$2*(model_predictions!B255-model_predictions!$G$1)))</f>
        <v>0.23282921158153885</v>
      </c>
      <c r="F255" s="1">
        <f>(Sheet1!$K$3/(2*Sheet1!$K$2^2))*(1-EXP(-Sheet1!$K$2*(model_predictions!B255-model_predictions!$G$1)))^2</f>
        <v>0.22137319867378713</v>
      </c>
    </row>
    <row r="256" spans="1:6" x14ac:dyDescent="0.25">
      <c r="A256" s="1">
        <f t="shared" si="9"/>
        <v>302</v>
      </c>
      <c r="B256" s="1">
        <f t="shared" si="6"/>
        <v>5.7069845999999993</v>
      </c>
      <c r="D256" s="1">
        <f>Sheet1!$G$3*3/(5*Sheet1!$G$2^2)*(1-2.5*EXP(-Sheet1!$G$2*(model_predictions!B256-model_predictions!$G$1))+1.5*EXP(-(5/3)*Sheet1!$G$2*(model_predictions!B256-model_predictions!$G$1)))</f>
        <v>0.23297564404662249</v>
      </c>
      <c r="F256" s="1">
        <f>(Sheet1!$K$3/(2*Sheet1!$K$2^2))*(1-EXP(-Sheet1!$K$2*(model_predictions!B256-model_predictions!$G$1)))^2</f>
        <v>0.22147633485034787</v>
      </c>
    </row>
    <row r="257" spans="1:6" x14ac:dyDescent="0.25">
      <c r="A257" s="1">
        <f t="shared" si="9"/>
        <v>303</v>
      </c>
      <c r="B257" s="1">
        <f t="shared" si="6"/>
        <v>5.7258818999999992</v>
      </c>
      <c r="D257" s="1">
        <f>Sheet1!$G$3*3/(5*Sheet1!$G$2^2)*(1-2.5*EXP(-Sheet1!$G$2*(model_predictions!B257-model_predictions!$G$1))+1.5*EXP(-(5/3)*Sheet1!$G$2*(model_predictions!B257-model_predictions!$G$1)))</f>
        <v>0.23311855410909685</v>
      </c>
      <c r="F257" s="1">
        <f>(Sheet1!$K$3/(2*Sheet1!$K$2^2))*(1-EXP(-Sheet1!$K$2*(model_predictions!B257-model_predictions!$G$1)))^2</f>
        <v>0.22157685388997214</v>
      </c>
    </row>
    <row r="258" spans="1:6" x14ac:dyDescent="0.25">
      <c r="A258" s="1">
        <f t="shared" si="9"/>
        <v>304</v>
      </c>
      <c r="B258" s="1">
        <f t="shared" si="6"/>
        <v>5.7447791999999991</v>
      </c>
      <c r="D258" s="1">
        <f>Sheet1!$G$3*3/(5*Sheet1!$G$2^2)*(1-2.5*EXP(-Sheet1!$G$2*(model_predictions!B258-model_predictions!$G$1))+1.5*EXP(-(5/3)*Sheet1!$G$2*(model_predictions!B258-model_predictions!$G$1)))</f>
        <v>0.23325802449907143</v>
      </c>
      <c r="F258" s="1">
        <f>(Sheet1!$K$3/(2*Sheet1!$K$2^2))*(1-EXP(-Sheet1!$K$2*(model_predictions!B258-model_predictions!$G$1)))^2</f>
        <v>0.22167482162242613</v>
      </c>
    </row>
    <row r="259" spans="1:6" x14ac:dyDescent="0.25">
      <c r="A259" s="1">
        <f t="shared" si="9"/>
        <v>305</v>
      </c>
      <c r="B259" s="1">
        <f t="shared" si="6"/>
        <v>5.7636764999999999</v>
      </c>
      <c r="D259" s="1">
        <f>Sheet1!$G$3*3/(5*Sheet1!$G$2^2)*(1-2.5*EXP(-Sheet1!$G$2*(model_predictions!B259-model_predictions!$G$1))+1.5*EXP(-(5/3)*Sheet1!$G$2*(model_predictions!B259-model_predictions!$G$1)))</f>
        <v>0.23339413608851919</v>
      </c>
      <c r="F259" s="1">
        <f>(Sheet1!$K$3/(2*Sheet1!$K$2^2))*(1-EXP(-Sheet1!$K$2*(model_predictions!B259-model_predictions!$G$1)))^2</f>
        <v>0.22177030225128835</v>
      </c>
    </row>
    <row r="260" spans="1:6" x14ac:dyDescent="0.25">
      <c r="A260" s="1">
        <f t="shared" si="9"/>
        <v>306</v>
      </c>
      <c r="B260" s="1">
        <f t="shared" si="6"/>
        <v>5.7825737999999998</v>
      </c>
      <c r="D260" s="1">
        <f>Sheet1!$G$3*3/(5*Sheet1!$G$2^2)*(1-2.5*EXP(-Sheet1!$G$2*(model_predictions!B260-model_predictions!$G$1))+1.5*EXP(-(5/3)*Sheet1!$G$2*(model_predictions!B260-model_predictions!$G$1)))</f>
        <v>0.23352696792931776</v>
      </c>
      <c r="F260" s="1">
        <f>(Sheet1!$K$3/(2*Sheet1!$K$2^2))*(1-EXP(-Sheet1!$K$2*(model_predictions!B260-model_predictions!$G$1)))^2</f>
        <v>0.22186335839259583</v>
      </c>
    </row>
    <row r="261" spans="1:6" x14ac:dyDescent="0.25">
      <c r="A261" s="1">
        <f t="shared" si="9"/>
        <v>307</v>
      </c>
      <c r="B261" s="1">
        <f t="shared" ref="B261:B304" si="10">A261*$B$1/100</f>
        <v>5.8014710999999997</v>
      </c>
      <c r="D261" s="1">
        <f>Sheet1!$G$3*3/(5*Sheet1!$G$2^2)*(1-2.5*EXP(-Sheet1!$G$2*(model_predictions!B261-model_predictions!$G$1))+1.5*EXP(-(5/3)*Sheet1!$G$2*(model_predictions!B261-model_predictions!$G$1)))</f>
        <v>0.23365659729067981</v>
      </c>
      <c r="F261" s="1">
        <f>(Sheet1!$K$3/(2*Sheet1!$K$2^2))*(1-EXP(-Sheet1!$K$2*(model_predictions!B261-model_predictions!$G$1)))^2</f>
        <v>0.22195405111265198</v>
      </c>
    </row>
    <row r="262" spans="1:6" x14ac:dyDescent="0.25">
      <c r="A262" s="1">
        <f t="shared" si="9"/>
        <v>308</v>
      </c>
      <c r="B262" s="1">
        <f t="shared" si="10"/>
        <v>5.8203683999999996</v>
      </c>
      <c r="D262" s="1">
        <f>Sheet1!$G$3*3/(5*Sheet1!$G$2^2)*(1-2.5*EXP(-Sheet1!$G$2*(model_predictions!B262-model_predictions!$G$1))+1.5*EXP(-(5/3)*Sheet1!$G$2*(model_predictions!B262-model_predictions!$G$1)))</f>
        <v>0.2337830996959738</v>
      </c>
      <c r="F262" s="1">
        <f>(Sheet1!$K$3/(2*Sheet1!$K$2^2))*(1-EXP(-Sheet1!$K$2*(model_predictions!B262-model_predictions!$G$1)))^2</f>
        <v>0.22204243996500955</v>
      </c>
    </row>
    <row r="263" spans="1:6" x14ac:dyDescent="0.25">
      <c r="A263" s="1">
        <f t="shared" si="9"/>
        <v>309</v>
      </c>
      <c r="B263" s="1">
        <f t="shared" si="10"/>
        <v>5.8392656999999994</v>
      </c>
      <c r="D263" s="1">
        <f>Sheet1!$G$3*3/(5*Sheet1!$G$2^2)*(1-2.5*EXP(-Sheet1!$G$2*(model_predictions!B263-model_predictions!$G$1))+1.5*EXP(-(5/3)*Sheet1!$G$2*(model_predictions!B263-model_predictions!$G$1)))</f>
        <v>0.23390654895893745</v>
      </c>
      <c r="F263" s="1">
        <f>(Sheet1!$K$3/(2*Sheet1!$K$2^2))*(1-EXP(-Sheet1!$K$2*(model_predictions!B263-model_predictions!$G$1)))^2</f>
        <v>0.22212858302664293</v>
      </c>
    </row>
    <row r="264" spans="1:6" x14ac:dyDescent="0.25">
      <c r="A264" s="1">
        <f>A263+1</f>
        <v>310</v>
      </c>
      <c r="B264" s="1">
        <f t="shared" si="10"/>
        <v>5.8581629999999993</v>
      </c>
      <c r="D264" s="1">
        <f>Sheet1!$G$3*3/(5*Sheet1!$G$2^2)*(1-2.5*EXP(-Sheet1!$G$2*(model_predictions!B264-model_predictions!$G$1))+1.5*EXP(-(5/3)*Sheet1!$G$2*(model_predictions!B264-model_predictions!$G$1)))</f>
        <v>0.23402701721928604</v>
      </c>
      <c r="F264" s="1">
        <f>(Sheet1!$K$3/(2*Sheet1!$K$2^2))*(1-EXP(-Sheet1!$K$2*(model_predictions!B264-model_predictions!$G$1)))^2</f>
        <v>0.22221253693332366</v>
      </c>
    </row>
    <row r="265" spans="1:6" x14ac:dyDescent="0.25">
      <c r="A265" s="1">
        <f t="shared" ref="A265:A304" si="11">A264+1</f>
        <v>311</v>
      </c>
      <c r="B265" s="1">
        <f t="shared" si="10"/>
        <v>5.8770602999999992</v>
      </c>
      <c r="D265" s="1">
        <f>Sheet1!$G$3*3/(5*Sheet1!$G$2^2)*(1-2.5*EXP(-Sheet1!$G$2*(model_predictions!B265-model_predictions!$G$1))+1.5*EXP(-(5/3)*Sheet1!$G$2*(model_predictions!B265-model_predictions!$G$1)))</f>
        <v>0.23414457497771843</v>
      </c>
      <c r="F265" s="1">
        <f>(Sheet1!$K$3/(2*Sheet1!$K$2^2))*(1-EXP(-Sheet1!$K$2*(model_predictions!B265-model_predictions!$G$1)))^2</f>
        <v>0.22229435691421226</v>
      </c>
    </row>
    <row r="266" spans="1:6" x14ac:dyDescent="0.25">
      <c r="A266" s="1">
        <f t="shared" si="11"/>
        <v>312</v>
      </c>
      <c r="B266" s="1">
        <f t="shared" si="10"/>
        <v>5.8959575999999991</v>
      </c>
      <c r="D266" s="1">
        <f>Sheet1!$G$3*3/(5*Sheet1!$G$2^2)*(1-2.5*EXP(-Sheet1!$G$2*(model_predictions!B266-model_predictions!$G$1))+1.5*EXP(-(5/3)*Sheet1!$G$2*(model_predictions!B266-model_predictions!$G$1)))</f>
        <v>0.2342592911303247</v>
      </c>
      <c r="F266" s="1">
        <f>(Sheet1!$K$3/(2*Sheet1!$K$2^2))*(1-EXP(-Sheet1!$K$2*(model_predictions!B266-model_predictions!$G$1)))^2</f>
        <v>0.22237409682568199</v>
      </c>
    </row>
    <row r="267" spans="1:6" x14ac:dyDescent="0.25">
      <c r="A267" s="1">
        <f t="shared" si="11"/>
        <v>313</v>
      </c>
      <c r="B267" s="1">
        <f t="shared" si="10"/>
        <v>5.9148548999999999</v>
      </c>
      <c r="D267" s="1">
        <f>Sheet1!$G$3*3/(5*Sheet1!$G$2^2)*(1-2.5*EXP(-Sheet1!$G$2*(model_predictions!B267-model_predictions!$G$1))+1.5*EXP(-(5/3)*Sheet1!$G$2*(model_predictions!B267-model_predictions!$G$1)))</f>
        <v>0.23437123300239829</v>
      </c>
      <c r="F267" s="1">
        <f>(Sheet1!$K$3/(2*Sheet1!$K$2^2))*(1-EXP(-Sheet1!$K$2*(model_predictions!B267-model_predictions!$G$1)))^2</f>
        <v>0.22245180918438584</v>
      </c>
    </row>
    <row r="268" spans="1:6" x14ac:dyDescent="0.25">
      <c r="A268" s="1">
        <f t="shared" si="11"/>
        <v>314</v>
      </c>
      <c r="B268" s="1">
        <f t="shared" si="10"/>
        <v>5.9337521999999998</v>
      </c>
      <c r="D268" s="1">
        <f>Sheet1!$G$3*3/(5*Sheet1!$G$2^2)*(1-2.5*EXP(-Sheet1!$G$2*(model_predictions!B268-model_predictions!$G$1))+1.5*EXP(-(5/3)*Sheet1!$G$2*(model_predictions!B268-model_predictions!$G$1)))</f>
        <v>0.23448046638165745</v>
      </c>
      <c r="F268" s="1">
        <f>(Sheet1!$K$3/(2*Sheet1!$K$2^2))*(1-EXP(-Sheet1!$K$2*(model_predictions!B268-model_predictions!$G$1)))^2</f>
        <v>0.22252754519958298</v>
      </c>
    </row>
    <row r="269" spans="1:6" x14ac:dyDescent="0.25">
      <c r="A269" s="1">
        <f t="shared" si="11"/>
        <v>315</v>
      </c>
      <c r="B269" s="1">
        <f t="shared" si="10"/>
        <v>5.9526494999999997</v>
      </c>
      <c r="D269" s="1">
        <f>Sheet1!$G$3*3/(5*Sheet1!$G$2^2)*(1-2.5*EXP(-Sheet1!$G$2*(model_predictions!B269-model_predictions!$G$1))+1.5*EXP(-(5/3)*Sheet1!$G$2*(model_predictions!B269-model_predictions!$G$1)))</f>
        <v>0.23458705555088036</v>
      </c>
      <c r="F269" s="1">
        <f>(Sheet1!$K$3/(2*Sheet1!$K$2^2))*(1-EXP(-Sheet1!$K$2*(model_predictions!B269-model_predictions!$G$1)))^2</f>
        <v>0.22260135480473681</v>
      </c>
    </row>
    <row r="270" spans="1:6" x14ac:dyDescent="0.25">
      <c r="A270" s="1">
        <f t="shared" si="11"/>
        <v>316</v>
      </c>
      <c r="B270" s="1">
        <f t="shared" si="10"/>
        <v>5.9715467999999996</v>
      </c>
      <c r="D270" s="1">
        <f>Sheet1!$G$3*3/(5*Sheet1!$G$2^2)*(1-2.5*EXP(-Sheet1!$G$2*(model_predictions!B270-model_predictions!$G$1))+1.5*EXP(-(5/3)*Sheet1!$G$2*(model_predictions!B270-model_predictions!$G$1)))</f>
        <v>0.2346910633199577</v>
      </c>
      <c r="F270" s="1">
        <f>(Sheet1!$K$3/(2*Sheet1!$K$2^2))*(1-EXP(-Sheet1!$K$2*(model_predictions!B270-model_predictions!$G$1)))^2</f>
        <v>0.22267328668839861</v>
      </c>
    </row>
    <row r="271" spans="1:6" x14ac:dyDescent="0.25">
      <c r="A271" s="1">
        <f t="shared" si="11"/>
        <v>317</v>
      </c>
      <c r="B271" s="1">
        <f t="shared" si="10"/>
        <v>5.9904440999999995</v>
      </c>
      <c r="D271" s="1">
        <f>Sheet1!$G$3*3/(5*Sheet1!$G$2^2)*(1-2.5*EXP(-Sheet1!$G$2*(model_predictions!B271-model_predictions!$G$1))+1.5*EXP(-(5/3)*Sheet1!$G$2*(model_predictions!B271-model_predictions!$G$1)))</f>
        <v>0.23479255105736974</v>
      </c>
      <c r="F271" s="1">
        <f>(Sheet1!$K$3/(2*Sheet1!$K$2^2))*(1-EXP(-Sheet1!$K$2*(model_predictions!B271-model_predictions!$G$1)))^2</f>
        <v>0.22274338832439061</v>
      </c>
    </row>
    <row r="272" spans="1:6" x14ac:dyDescent="0.25">
      <c r="A272" s="1">
        <f t="shared" si="11"/>
        <v>318</v>
      </c>
      <c r="B272" s="1">
        <f t="shared" si="10"/>
        <v>6.0093413999999994</v>
      </c>
      <c r="D272" s="1">
        <f>Sheet1!$G$3*3/(5*Sheet1!$G$2^2)*(1-2.5*EXP(-Sheet1!$G$2*(model_predictions!B272-model_predictions!$G$1))+1.5*EXP(-(5/3)*Sheet1!$G$2*(model_predictions!B272-model_predictions!$G$1)))</f>
        <v>0.23489157872109065</v>
      </c>
      <c r="F272" s="1">
        <f>(Sheet1!$K$3/(2*Sheet1!$K$2^2))*(1-EXP(-Sheet1!$K$2*(model_predictions!B272-model_predictions!$G$1)))^2</f>
        <v>0.22281170600130126</v>
      </c>
    </row>
    <row r="273" spans="1:6" x14ac:dyDescent="0.25">
      <c r="A273" s="1">
        <f t="shared" si="11"/>
        <v>319</v>
      </c>
      <c r="B273" s="1">
        <f t="shared" si="10"/>
        <v>6.0282386999999993</v>
      </c>
      <c r="D273" s="1">
        <f>Sheet1!$G$3*3/(5*Sheet1!$G$2^2)*(1-2.5*EXP(-Sheet1!$G$2*(model_predictions!B273-model_predictions!$G$1))+1.5*EXP(-(5/3)*Sheet1!$G$2*(model_predictions!B273-model_predictions!$G$1)))</f>
        <v>0.23498820488892799</v>
      </c>
      <c r="F273" s="1">
        <f>(Sheet1!$K$3/(2*Sheet1!$K$2^2))*(1-EXP(-Sheet1!$K$2*(model_predictions!B273-model_predictions!$G$1)))^2</f>
        <v>0.22287828485130667</v>
      </c>
    </row>
    <row r="274" spans="1:6" x14ac:dyDescent="0.25">
      <c r="A274" s="1">
        <f t="shared" si="11"/>
        <v>320</v>
      </c>
      <c r="B274" s="1">
        <f t="shared" si="10"/>
        <v>6.0471359999999992</v>
      </c>
      <c r="D274" s="1">
        <f>Sheet1!$G$3*3/(5*Sheet1!$G$2^2)*(1-2.5*EXP(-Sheet1!$G$2*(model_predictions!B274-model_predictions!$G$1))+1.5*EXP(-(5/3)*Sheet1!$G$2*(model_predictions!B274-model_predictions!$G$1)))</f>
        <v>0.23508248678830149</v>
      </c>
      <c r="F274" s="1">
        <f>(Sheet1!$K$3/(2*Sheet1!$K$2^2))*(1-EXP(-Sheet1!$K$2*(model_predictions!B274-model_predictions!$G$1)))^2</f>
        <v>0.2229431688783311</v>
      </c>
    </row>
    <row r="275" spans="1:6" x14ac:dyDescent="0.25">
      <c r="A275" s="1">
        <f t="shared" si="11"/>
        <v>321</v>
      </c>
      <c r="B275" s="1">
        <f t="shared" si="10"/>
        <v>6.0660332999999991</v>
      </c>
      <c r="D275" s="1">
        <f>Sheet1!$G$3*3/(5*Sheet1!$G$2^2)*(1-2.5*EXP(-Sheet1!$G$2*(model_predictions!B275-model_predictions!$G$1))+1.5*EXP(-(5/3)*Sheet1!$G$2*(model_predictions!B275-model_predictions!$G$1)))</f>
        <v>0.2351744803254677</v>
      </c>
      <c r="F275" s="1">
        <f>(Sheet1!$K$3/(2*Sheet1!$K$2^2))*(1-EXP(-Sheet1!$K$2*(model_predictions!B275-model_predictions!$G$1)))^2</f>
        <v>0.22300640098555893</v>
      </c>
    </row>
    <row r="276" spans="1:6" x14ac:dyDescent="0.25">
      <c r="A276" s="1">
        <f t="shared" si="11"/>
        <v>322</v>
      </c>
      <c r="B276" s="1">
        <f t="shared" si="10"/>
        <v>6.0849305999999999</v>
      </c>
      <c r="D276" s="1">
        <f>Sheet1!$G$3*3/(5*Sheet1!$G$2^2)*(1-2.5*EXP(-Sheet1!$G$2*(model_predictions!B276-model_predictions!$G$1))+1.5*EXP(-(5/3)*Sheet1!$G$2*(model_predictions!B276-model_predictions!$G$1)))</f>
        <v>0.2352642401141968</v>
      </c>
      <c r="F276" s="1">
        <f>(Sheet1!$K$3/(2*Sheet1!$K$2^2))*(1-EXP(-Sheet1!$K$2*(model_predictions!B276-model_predictions!$G$1)))^2</f>
        <v>0.22306802300231257</v>
      </c>
    </row>
    <row r="277" spans="1:6" x14ac:dyDescent="0.25">
      <c r="A277" s="1">
        <f t="shared" si="11"/>
        <v>323</v>
      </c>
      <c r="B277" s="1">
        <f t="shared" si="10"/>
        <v>6.1038278999999998</v>
      </c>
      <c r="D277" s="1">
        <f>Sheet1!$G$3*3/(5*Sheet1!$G$2^2)*(1-2.5*EXP(-Sheet1!$G$2*(model_predictions!B277-model_predictions!$G$1))+1.5*EXP(-(5/3)*Sheet1!$G$2*(model_predictions!B277-model_predictions!$G$1)))</f>
        <v>0.23535181950390741</v>
      </c>
      <c r="F277" s="1">
        <f>(Sheet1!$K$3/(2*Sheet1!$K$2^2))*(1-EXP(-Sheet1!$K$2*(model_predictions!B277-model_predictions!$G$1)))^2</f>
        <v>0.22312807571030707</v>
      </c>
    </row>
    <row r="278" spans="1:6" x14ac:dyDescent="0.25">
      <c r="A278" s="1">
        <f t="shared" si="11"/>
        <v>324</v>
      </c>
      <c r="B278" s="1">
        <f t="shared" si="10"/>
        <v>6.1227251999999996</v>
      </c>
      <c r="D278" s="1">
        <f>Sheet1!$G$3*3/(5*Sheet1!$G$2^2)*(1-2.5*EXP(-Sheet1!$G$2*(model_predictions!B278-model_predictions!$G$1))+1.5*EXP(-(5/3)*Sheet1!$G$2*(model_predictions!B278-model_predictions!$G$1)))</f>
        <v>0.23543727060726624</v>
      </c>
      <c r="F278" s="1">
        <f>(Sheet1!$K$3/(2*Sheet1!$K$2^2))*(1-EXP(-Sheet1!$K$2*(model_predictions!B278-model_predictions!$G$1)))^2</f>
        <v>0.22318659886929587</v>
      </c>
    </row>
    <row r="279" spans="1:6" x14ac:dyDescent="0.25">
      <c r="A279" s="1">
        <f t="shared" si="11"/>
        <v>325</v>
      </c>
      <c r="B279" s="1">
        <f t="shared" si="10"/>
        <v>6.1416224999999995</v>
      </c>
      <c r="D279" s="1">
        <f>Sheet1!$G$3*3/(5*Sheet1!$G$2^2)*(1-2.5*EXP(-Sheet1!$G$2*(model_predictions!B279-model_predictions!$G$1))+1.5*EXP(-(5/3)*Sheet1!$G$2*(model_predictions!B279-model_predictions!$G$1)))</f>
        <v>0.23552064432725892</v>
      </c>
      <c r="F279" s="1">
        <f>(Sheet1!$K$3/(2*Sheet1!$K$2^2))*(1-EXP(-Sheet1!$K$2*(model_predictions!B279-model_predictions!$G$1)))^2</f>
        <v>0.22324363124211871</v>
      </c>
    </row>
    <row r="280" spans="1:6" x14ac:dyDescent="0.25">
      <c r="A280" s="1">
        <f t="shared" si="11"/>
        <v>326</v>
      </c>
      <c r="B280" s="1">
        <f t="shared" si="10"/>
        <v>6.1605197999999994</v>
      </c>
      <c r="D280" s="1">
        <f>Sheet1!$G$3*3/(5*Sheet1!$G$2^2)*(1-2.5*EXP(-Sheet1!$G$2*(model_predictions!B280-model_predictions!$G$1))+1.5*EXP(-(5/3)*Sheet1!$G$2*(model_predictions!B280-model_predictions!$G$1)))</f>
        <v>0.23560199038373869</v>
      </c>
      <c r="F280" s="1">
        <f>(Sheet1!$K$3/(2*Sheet1!$K$2^2))*(1-EXP(-Sheet1!$K$2*(model_predictions!B280-model_predictions!$G$1)))^2</f>
        <v>0.22329921061916494</v>
      </c>
    </row>
    <row r="281" spans="1:6" x14ac:dyDescent="0.25">
      <c r="A281" s="1">
        <f t="shared" si="11"/>
        <v>327</v>
      </c>
      <c r="B281" s="1">
        <f t="shared" si="10"/>
        <v>6.1794170999999993</v>
      </c>
      <c r="D281" s="1">
        <f>Sheet1!$G$3*3/(5*Sheet1!$G$2^2)*(1-2.5*EXP(-Sheet1!$G$2*(model_predictions!B281-model_predictions!$G$1))+1.5*EXP(-(5/3)*Sheet1!$G$2*(model_predictions!B281-model_predictions!$G$1)))</f>
        <v>0.23568135733945991</v>
      </c>
      <c r="F281" s="1">
        <f>(Sheet1!$K$3/(2*Sheet1!$K$2^2))*(1-EXP(-Sheet1!$K$2*(model_predictions!B281-model_predictions!$G$1)))^2</f>
        <v>0.22335337384226406</v>
      </c>
    </row>
    <row r="282" spans="1:6" x14ac:dyDescent="0.25">
      <c r="A282" s="1">
        <f t="shared" si="11"/>
        <v>328</v>
      </c>
      <c r="B282" s="1">
        <f t="shared" si="10"/>
        <v>6.1983143999999992</v>
      </c>
      <c r="D282" s="1">
        <f>Sheet1!$G$3*3/(5*Sheet1!$G$2^2)*(1-2.5*EXP(-Sheet1!$G$2*(model_predictions!B282-model_predictions!$G$1))+1.5*EXP(-(5/3)*Sheet1!$G$2*(model_predictions!B282-model_predictions!$G$1)))</f>
        <v>0.23575879262560329</v>
      </c>
      <c r="F282" s="1">
        <f>(Sheet1!$K$3/(2*Sheet1!$K$2^2))*(1-EXP(-Sheet1!$K$2*(model_predictions!B282-model_predictions!$G$1)))^2</f>
        <v>0.22340615682801515</v>
      </c>
    </row>
    <row r="283" spans="1:6" x14ac:dyDescent="0.25">
      <c r="A283" s="1">
        <f t="shared" si="11"/>
        <v>329</v>
      </c>
      <c r="B283" s="1">
        <f t="shared" si="10"/>
        <v>6.2172116999999991</v>
      </c>
      <c r="D283" s="1">
        <f>Sheet1!$G$3*3/(5*Sheet1!$G$2^2)*(1-2.5*EXP(-Sheet1!$G$2*(model_predictions!B283-model_predictions!$G$1))+1.5*EXP(-(5/3)*Sheet1!$G$2*(model_predictions!B283-model_predictions!$G$1)))</f>
        <v>0.23583434256679894</v>
      </c>
      <c r="F283" s="1">
        <f>(Sheet1!$K$3/(2*Sheet1!$K$2^2))*(1-EXP(-Sheet1!$K$2*(model_predictions!B283-model_predictions!$G$1)))^2</f>
        <v>0.22345759459056744</v>
      </c>
    </row>
    <row r="284" spans="1:6" x14ac:dyDescent="0.25">
      <c r="A284" s="1">
        <f t="shared" si="11"/>
        <v>330</v>
      </c>
      <c r="B284" s="1">
        <f t="shared" si="10"/>
        <v>6.2361089999999999</v>
      </c>
      <c r="D284" s="1">
        <f>Sheet1!$G$3*3/(5*Sheet1!$G$2^2)*(1-2.5*EXP(-Sheet1!$G$2*(model_predictions!B284-model_predictions!$G$1))+1.5*EXP(-(5/3)*Sheet1!$G$2*(model_predictions!B284-model_predictions!$G$1)))</f>
        <v>0.2359080524056561</v>
      </c>
      <c r="F284" s="1">
        <f>(Sheet1!$K$3/(2*Sheet1!$K$2^2))*(1-EXP(-Sheet1!$K$2*(model_predictions!B284-model_predictions!$G$1)))^2</f>
        <v>0.22350772126386345</v>
      </c>
    </row>
    <row r="285" spans="1:6" x14ac:dyDescent="0.25">
      <c r="A285" s="1">
        <f t="shared" si="11"/>
        <v>331</v>
      </c>
      <c r="B285" s="1">
        <f t="shared" si="10"/>
        <v>6.2550062999999998</v>
      </c>
      <c r="D285" s="1">
        <f>Sheet1!$G$3*3/(5*Sheet1!$G$2^2)*(1-2.5*EXP(-Sheet1!$G$2*(model_predictions!B285-model_predictions!$G$1))+1.5*EXP(-(5/3)*Sheet1!$G$2*(model_predictions!B285-model_predictions!$G$1)))</f>
        <v>0.23597996632680415</v>
      </c>
      <c r="F285" s="1">
        <f>(Sheet1!$K$3/(2*Sheet1!$K$2^2))*(1-EXP(-Sheet1!$K$2*(model_predictions!B285-model_predictions!$G$1)))^2</f>
        <v>0.22355657012335606</v>
      </c>
    </row>
    <row r="286" spans="1:6" x14ac:dyDescent="0.25">
      <c r="A286" s="1">
        <f t="shared" si="11"/>
        <v>332</v>
      </c>
      <c r="B286" s="1">
        <f t="shared" si="10"/>
        <v>6.2739035999999997</v>
      </c>
      <c r="D286" s="1">
        <f>Sheet1!$G$3*3/(5*Sheet1!$G$2^2)*(1-2.5*EXP(-Sheet1!$G$2*(model_predictions!B286-model_predictions!$G$1))+1.5*EXP(-(5/3)*Sheet1!$G$2*(model_predictions!B286-model_predictions!$G$1)))</f>
        <v>0.23605012748045442</v>
      </c>
      <c r="F286" s="1">
        <f>(Sheet1!$K$3/(2*Sheet1!$K$2^2))*(1-EXP(-Sheet1!$K$2*(model_predictions!B286-model_predictions!$G$1)))^2</f>
        <v>0.22360417360721094</v>
      </c>
    </row>
    <row r="287" spans="1:6" x14ac:dyDescent="0.25">
      <c r="A287" s="1">
        <f t="shared" si="11"/>
        <v>333</v>
      </c>
      <c r="B287" s="1">
        <f t="shared" si="10"/>
        <v>6.2928008999999996</v>
      </c>
      <c r="D287" s="1">
        <f>Sheet1!$G$3*3/(5*Sheet1!$G$2^2)*(1-2.5*EXP(-Sheet1!$G$2*(model_predictions!B287-model_predictions!$G$1))+1.5*EXP(-(5/3)*Sheet1!$G$2*(model_predictions!B287-model_predictions!$G$1)))</f>
        <v>0.23611857800548788</v>
      </c>
      <c r="F287" s="1">
        <f>(Sheet1!$K$3/(2*Sheet1!$K$2^2))*(1-EXP(-Sheet1!$K$2*(model_predictions!B287-model_predictions!$G$1)))^2</f>
        <v>0.22365056333700531</v>
      </c>
    </row>
    <row r="288" spans="1:6" x14ac:dyDescent="0.25">
      <c r="A288" s="1">
        <f t="shared" si="11"/>
        <v>334</v>
      </c>
      <c r="B288" s="1">
        <f t="shared" si="10"/>
        <v>6.3116981999999995</v>
      </c>
      <c r="D288" s="1">
        <f>Sheet1!$G$3*3/(5*Sheet1!$G$2^2)*(1-2.5*EXP(-Sheet1!$G$2*(model_predictions!B288-model_predictions!$G$1))+1.5*EXP(-(5/3)*Sheet1!$G$2*(model_predictions!B288-model_predictions!$G$1)))</f>
        <v>0.23618535905207738</v>
      </c>
      <c r="F288" s="1">
        <f>(Sheet1!$K$3/(2*Sheet1!$K$2^2))*(1-EXP(-Sheet1!$K$2*(model_predictions!B288-model_predictions!$G$1)))^2</f>
        <v>0.22369577013793393</v>
      </c>
    </row>
    <row r="289" spans="1:6" x14ac:dyDescent="0.25">
      <c r="A289" s="1">
        <f t="shared" si="11"/>
        <v>335</v>
      </c>
      <c r="B289" s="1">
        <f t="shared" si="10"/>
        <v>6.3305954999999994</v>
      </c>
      <c r="D289" s="1">
        <f>Sheet1!$G$3*3/(5*Sheet1!$G$2^2)*(1-2.5*EXP(-Sheet1!$G$2*(model_predictions!B289-model_predictions!$G$1))+1.5*EXP(-(5/3)*Sheet1!$G$2*(model_predictions!B289-model_predictions!$G$1)))</f>
        <v>0.23625051080385062</v>
      </c>
      <c r="F289" s="1">
        <f>(Sheet1!$K$3/(2*Sheet1!$K$2^2))*(1-EXP(-Sheet1!$K$2*(model_predictions!B289-model_predictions!$G$1)))^2</f>
        <v>0.2237398240585334</v>
      </c>
    </row>
    <row r="290" spans="1:6" x14ac:dyDescent="0.25">
      <c r="A290" s="1">
        <f t="shared" si="11"/>
        <v>336</v>
      </c>
      <c r="B290" s="1">
        <f t="shared" si="10"/>
        <v>6.3494927999999993</v>
      </c>
      <c r="D290" s="1">
        <f>Sheet1!$G$3*3/(5*Sheet1!$G$2^2)*(1-2.5*EXP(-Sheet1!$G$2*(model_predictions!B290-model_predictions!$G$1))+1.5*EXP(-(5/3)*Sheet1!$G$2*(model_predictions!B290-model_predictions!$G$1)))</f>
        <v>0.23631407249960146</v>
      </c>
      <c r="F290" s="1">
        <f>(Sheet1!$K$3/(2*Sheet1!$K$2^2))*(1-EXP(-Sheet1!$K$2*(model_predictions!B290-model_predictions!$G$1)))^2</f>
        <v>0.22378275438993456</v>
      </c>
    </row>
    <row r="291" spans="1:6" x14ac:dyDescent="0.25">
      <c r="A291" s="1">
        <f t="shared" si="11"/>
        <v>337</v>
      </c>
      <c r="B291" s="1">
        <f t="shared" si="10"/>
        <v>6.3683900999999992</v>
      </c>
      <c r="D291" s="1">
        <f>Sheet1!$G$3*3/(5*Sheet1!$G$2^2)*(1-2.5*EXP(-Sheet1!$G$2*(model_predictions!B291-model_predictions!$G$1))+1.5*EXP(-(5/3)*Sheet1!$G$2*(model_predictions!B291-model_predictions!$G$1)))</f>
        <v>0.23637608245455677</v>
      </c>
      <c r="F291" s="1">
        <f>(Sheet1!$K$3/(2*Sheet1!$K$2^2))*(1-EXP(-Sheet1!$K$2*(model_predictions!B291-model_predictions!$G$1)))^2</f>
        <v>0.2238245896846543</v>
      </c>
    </row>
    <row r="292" spans="1:6" x14ac:dyDescent="0.25">
      <c r="A292" s="1">
        <f t="shared" si="11"/>
        <v>338</v>
      </c>
      <c r="B292" s="1">
        <f t="shared" si="10"/>
        <v>6.3872873999999999</v>
      </c>
      <c r="D292" s="1">
        <f>Sheet1!$G$3*3/(5*Sheet1!$G$2^2)*(1-2.5*EXP(-Sheet1!$G$2*(model_predictions!B292-model_predictions!$G$1))+1.5*EXP(-(5/3)*Sheet1!$G$2*(model_predictions!B292-model_predictions!$G$1)))</f>
        <v>0.23643657808120547</v>
      </c>
      <c r="F292" s="1">
        <f>(Sheet1!$K$3/(2*Sheet1!$K$2^2))*(1-EXP(-Sheet1!$K$2*(model_predictions!B292-model_predictions!$G$1)))^2</f>
        <v>0.22386535777493635</v>
      </c>
    </row>
    <row r="293" spans="1:6" x14ac:dyDescent="0.25">
      <c r="A293" s="1">
        <f t="shared" si="11"/>
        <v>339</v>
      </c>
      <c r="B293" s="1">
        <f t="shared" si="10"/>
        <v>6.4061846999999998</v>
      </c>
      <c r="D293" s="1">
        <f>Sheet1!$G$3*3/(5*Sheet1!$G$2^2)*(1-2.5*EXP(-Sheet1!$G$2*(model_predictions!B293-model_predictions!$G$1))+1.5*EXP(-(5/3)*Sheet1!$G$2*(model_predictions!B293-model_predictions!$G$1)))</f>
        <v>0.23649559590969768</v>
      </c>
      <c r="F293" s="1">
        <f>(Sheet1!$K$3/(2*Sheet1!$K$2^2))*(1-EXP(-Sheet1!$K$2*(model_predictions!B293-model_predictions!$G$1)))^2</f>
        <v>0.2239050857906511</v>
      </c>
    </row>
    <row r="294" spans="1:6" x14ac:dyDescent="0.25">
      <c r="A294" s="1">
        <f t="shared" si="11"/>
        <v>340</v>
      </c>
      <c r="B294" s="1">
        <f t="shared" si="10"/>
        <v>6.4250819999999997</v>
      </c>
      <c r="D294" s="1">
        <f>Sheet1!$G$3*3/(5*Sheet1!$G$2^2)*(1-2.5*EXP(-Sheet1!$G$2*(model_predictions!B294-model_predictions!$G$1))+1.5*EXP(-(5/3)*Sheet1!$G$2*(model_predictions!B294-model_predictions!$G$1)))</f>
        <v>0.23655317160782027</v>
      </c>
      <c r="F294" s="1">
        <f>(Sheet1!$K$3/(2*Sheet1!$K$2^2))*(1-EXP(-Sheet1!$K$2*(model_predictions!B294-model_predictions!$G$1)))^2</f>
        <v>0.2239438001767646</v>
      </c>
    </row>
    <row r="295" spans="1:6" x14ac:dyDescent="0.25">
      <c r="A295" s="1">
        <f t="shared" si="11"/>
        <v>341</v>
      </c>
      <c r="B295" s="1">
        <f t="shared" si="10"/>
        <v>6.4439792999999996</v>
      </c>
      <c r="D295" s="1">
        <f>Sheet1!$G$3*3/(5*Sheet1!$G$2^2)*(1-2.5*EXP(-Sheet1!$G$2*(model_predictions!B295-model_predictions!$G$1))+1.5*EXP(-(5/3)*Sheet1!$G$2*(model_predictions!B295-model_predictions!$G$1)))</f>
        <v>0.23660934000055639</v>
      </c>
      <c r="F295" s="1">
        <f>(Sheet1!$K$3/(2*Sheet1!$K$2^2))*(1-EXP(-Sheet1!$K$2*(model_predictions!B295-model_predictions!$G$1)))^2</f>
        <v>0.22398152671038624</v>
      </c>
    </row>
    <row r="296" spans="1:6" x14ac:dyDescent="0.25">
      <c r="A296" s="1">
        <f t="shared" si="11"/>
        <v>342</v>
      </c>
      <c r="B296" s="1">
        <f t="shared" si="10"/>
        <v>6.4628765999999995</v>
      </c>
      <c r="D296" s="1">
        <f>Sheet1!$G$3*3/(5*Sheet1!$G$2^2)*(1-2.5*EXP(-Sheet1!$G$2*(model_predictions!B296-model_predictions!$G$1))+1.5*EXP(-(5/3)*Sheet1!$G$2*(model_predictions!B296-model_predictions!$G$1)))</f>
        <v>0.23666413508923609</v>
      </c>
      <c r="F296" s="1">
        <f>(Sheet1!$K$3/(2*Sheet1!$K$2^2))*(1-EXP(-Sheet1!$K$2*(model_predictions!B296-model_predictions!$G$1)))^2</f>
        <v>0.22401829051740416</v>
      </c>
    </row>
    <row r="297" spans="1:6" x14ac:dyDescent="0.25">
      <c r="A297" s="1">
        <f t="shared" si="11"/>
        <v>343</v>
      </c>
      <c r="B297" s="1">
        <f t="shared" si="10"/>
        <v>6.4817738999999994</v>
      </c>
      <c r="D297" s="1">
        <f>Sheet1!$G$3*3/(5*Sheet1!$G$2^2)*(1-2.5*EXP(-Sheet1!$G$2*(model_predictions!B297-model_predictions!$G$1))+1.5*EXP(-(5/3)*Sheet1!$G$2*(model_predictions!B297-model_predictions!$G$1)))</f>
        <v>0.23671759007028448</v>
      </c>
      <c r="F297" s="1">
        <f>(Sheet1!$K$3/(2*Sheet1!$K$2^2))*(1-EXP(-Sheet1!$K$2*(model_predictions!B297-model_predictions!$G$1)))^2</f>
        <v>0.22405411608871897</v>
      </c>
    </row>
    <row r="298" spans="1:6" x14ac:dyDescent="0.25">
      <c r="A298" s="1">
        <f t="shared" si="11"/>
        <v>344</v>
      </c>
      <c r="B298" s="1">
        <f t="shared" si="10"/>
        <v>6.5006711999999993</v>
      </c>
      <c r="D298" s="1">
        <f>Sheet1!$G$3*3/(5*Sheet1!$G$2^2)*(1-2.5*EXP(-Sheet1!$G$2*(model_predictions!B298-model_predictions!$G$1))+1.5*EXP(-(5/3)*Sheet1!$G$2*(model_predictions!B298-model_predictions!$G$1)))</f>
        <v>0.2367697373535749</v>
      </c>
      <c r="F298" s="1">
        <f>(Sheet1!$K$3/(2*Sheet1!$K$2^2))*(1-EXP(-Sheet1!$K$2*(model_predictions!B298-model_predictions!$G$1)))^2</f>
        <v>0.22408902729608296</v>
      </c>
    </row>
    <row r="299" spans="1:6" x14ac:dyDescent="0.25">
      <c r="A299" s="1">
        <f t="shared" si="11"/>
        <v>345</v>
      </c>
      <c r="B299" s="1">
        <f t="shared" si="10"/>
        <v>6.5195684999999992</v>
      </c>
      <c r="D299" s="1">
        <f>Sheet1!$G$3*3/(5*Sheet1!$G$2^2)*(1-2.5*EXP(-Sheet1!$G$2*(model_predictions!B299-model_predictions!$G$1))+1.5*EXP(-(5/3)*Sheet1!$G$2*(model_predictions!B299-model_predictions!$G$1)))</f>
        <v>0.23682060858039405</v>
      </c>
      <c r="F299" s="1">
        <f>(Sheet1!$K$3/(2*Sheet1!$K$2^2))*(1-EXP(-Sheet1!$K$2*(model_predictions!B299-model_predictions!$G$1)))^2</f>
        <v>0.22412304740755556</v>
      </c>
    </row>
    <row r="300" spans="1:6" x14ac:dyDescent="0.25">
      <c r="A300" s="1">
        <f t="shared" si="11"/>
        <v>346</v>
      </c>
      <c r="B300" s="1">
        <f t="shared" si="10"/>
        <v>6.5384658</v>
      </c>
      <c r="D300" s="1">
        <f>Sheet1!$G$3*3/(5*Sheet1!$G$2^2)*(1-2.5*EXP(-Sheet1!$G$2*(model_predictions!B300-model_predictions!$G$1))+1.5*EXP(-(5/3)*Sheet1!$G$2*(model_predictions!B300-model_predictions!$G$1)))</f>
        <v>0.23687023464102544</v>
      </c>
      <c r="F300" s="1">
        <f>(Sheet1!$K$3/(2*Sheet1!$K$2^2))*(1-EXP(-Sheet1!$K$2*(model_predictions!B300-model_predictions!$G$1)))^2</f>
        <v>0.22415619910258308</v>
      </c>
    </row>
    <row r="301" spans="1:6" x14ac:dyDescent="0.25">
      <c r="A301" s="1">
        <f t="shared" si="11"/>
        <v>347</v>
      </c>
      <c r="B301" s="1">
        <f t="shared" si="10"/>
        <v>6.5573630999999999</v>
      </c>
      <c r="D301" s="1">
        <f>Sheet1!$G$3*3/(5*Sheet1!$G$2^2)*(1-2.5*EXP(-Sheet1!$G$2*(model_predictions!B301-model_predictions!$G$1))+1.5*EXP(-(5/3)*Sheet1!$G$2*(model_predictions!B301-model_predictions!$G$1)))</f>
        <v>0.23691864569195834</v>
      </c>
      <c r="F301" s="1">
        <f>(Sheet1!$K$3/(2*Sheet1!$K$2^2))*(1-EXP(-Sheet1!$K$2*(model_predictions!B301-model_predictions!$G$1)))^2</f>
        <v>0.22418850448671085</v>
      </c>
    </row>
    <row r="302" spans="1:6" x14ac:dyDescent="0.25">
      <c r="A302" s="1">
        <f t="shared" si="11"/>
        <v>348</v>
      </c>
      <c r="B302" s="1">
        <f t="shared" si="10"/>
        <v>6.5762603999999998</v>
      </c>
      <c r="D302" s="1">
        <f>Sheet1!$G$3*3/(5*Sheet1!$G$2^2)*(1-2.5*EXP(-Sheet1!$G$2*(model_predictions!B302-model_predictions!$G$1))+1.5*EXP(-(5/3)*Sheet1!$G$2*(model_predictions!B302-model_predictions!$G$1)))</f>
        <v>0.23696587117272905</v>
      </c>
      <c r="F302" s="1">
        <f>(Sheet1!$K$3/(2*Sheet1!$K$2^2))*(1-EXP(-Sheet1!$K$2*(model_predictions!B302-model_predictions!$G$1)))^2</f>
        <v>0.22421998510593724</v>
      </c>
    </row>
    <row r="303" spans="1:6" x14ac:dyDescent="0.25">
      <c r="A303" s="1">
        <f t="shared" si="11"/>
        <v>349</v>
      </c>
      <c r="B303" s="1">
        <f t="shared" si="10"/>
        <v>6.5951576999999997</v>
      </c>
      <c r="D303" s="1">
        <f>Sheet1!$G$3*3/(5*Sheet1!$G$2^2)*(1-2.5*EXP(-Sheet1!$G$2*(model_predictions!B303-model_predictions!$G$1))+1.5*EXP(-(5/3)*Sheet1!$G$2*(model_predictions!B303-model_predictions!$G$1)))</f>
        <v>0.23701193982240082</v>
      </c>
      <c r="F303" s="1">
        <f>(Sheet1!$K$3/(2*Sheet1!$K$2^2))*(1-EXP(-Sheet1!$K$2*(model_predictions!B303-model_predictions!$G$1)))^2</f>
        <v>0.22425066196071705</v>
      </c>
    </row>
    <row r="304" spans="1:6" x14ac:dyDescent="0.25">
      <c r="A304" s="1">
        <f t="shared" si="11"/>
        <v>350</v>
      </c>
      <c r="B304" s="1">
        <f t="shared" si="10"/>
        <v>6.6140549999999996</v>
      </c>
      <c r="D304" s="1">
        <f>Sheet1!$G$3*3/(5*Sheet1!$G$2^2)*(1-2.5*EXP(-Sheet1!$G$2*(model_predictions!B304-model_predictions!$G$1))+1.5*EXP(-(5/3)*Sheet1!$G$2*(model_predictions!B304-model_predictions!$G$1)))</f>
        <v>0.23705687969568934</v>
      </c>
      <c r="F304" s="1">
        <f>(Sheet1!$K$3/(2*Sheet1!$K$2^2))*(1-EXP(-Sheet1!$K$2*(model_predictions!B304-model_predictions!$G$1)))^2</f>
        <v>0.22428055551962267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Sheet1</vt:lpstr>
      <vt:lpstr>model_predictions</vt:lpstr>
      <vt:lpstr>stretch_pot_chart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cp:lastPrinted>2024-08-26T16:06:51Z</cp:lastPrinted>
  <dcterms:created xsi:type="dcterms:W3CDTF">2024-08-19T03:24:41Z</dcterms:created>
  <dcterms:modified xsi:type="dcterms:W3CDTF">2024-09-04T02:59:42Z</dcterms:modified>
</cp:coreProperties>
</file>