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86698750-7FC9-492D-A1E5-04A2F3F3A2CE}" xr6:coauthVersionLast="47" xr6:coauthVersionMax="47" xr10:uidLastSave="{00000000-0000-0000-0000-000000000000}"/>
  <bookViews>
    <workbookView xWindow="1770" yWindow="1530" windowWidth="23535" windowHeight="12195" xr2:uid="{00000000-000D-0000-FFFF-FFFF00000000}"/>
  </bookViews>
  <sheets>
    <sheet name="chart" sheetId="6" r:id="rId1"/>
    <sheet name="relax" sheetId="3" r:id="rId2"/>
    <sheet name="no_relax" sheetId="2" r:id="rId3"/>
    <sheet name="expanded_chart" sheetId="4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D11" i="2"/>
  <c r="D12" i="2"/>
  <c r="D13" i="2"/>
  <c r="D14" i="2"/>
  <c r="D15" i="2"/>
  <c r="D16" i="2"/>
  <c r="D10" i="3"/>
  <c r="D11" i="3"/>
  <c r="D12" i="3"/>
  <c r="D13" i="3"/>
  <c r="D14" i="3"/>
  <c r="D15" i="3"/>
  <c r="D16" i="3"/>
  <c r="B4" i="5"/>
  <c r="B5" i="5"/>
  <c r="B6" i="5"/>
  <c r="B7" i="5"/>
  <c r="B8" i="5"/>
  <c r="B9" i="5"/>
  <c r="B10" i="5"/>
  <c r="B11" i="5"/>
  <c r="B12" i="5"/>
  <c r="B13" i="5"/>
  <c r="B14" i="5"/>
  <c r="D12" i="5" l="1"/>
  <c r="E2" i="5"/>
  <c r="D10" i="5" s="1"/>
  <c r="B16" i="5"/>
  <c r="D16" i="5" s="1"/>
  <c r="B17" i="5"/>
  <c r="B18" i="5"/>
  <c r="B19" i="5"/>
  <c r="B20" i="5"/>
  <c r="B21" i="5"/>
  <c r="B22" i="5"/>
  <c r="B15" i="5"/>
  <c r="D9" i="3"/>
  <c r="D8" i="3"/>
  <c r="D7" i="3"/>
  <c r="D6" i="3"/>
  <c r="D5" i="3"/>
  <c r="D4" i="3"/>
  <c r="D4" i="2"/>
  <c r="D5" i="2"/>
  <c r="D6" i="2"/>
  <c r="D7" i="2"/>
  <c r="D8" i="2"/>
  <c r="D9" i="2"/>
  <c r="C9" i="5" l="1"/>
  <c r="D22" i="5"/>
  <c r="D14" i="5"/>
  <c r="D13" i="5"/>
  <c r="C8" i="5"/>
  <c r="D5" i="5"/>
  <c r="D15" i="5"/>
  <c r="D21" i="5"/>
  <c r="D20" i="5"/>
  <c r="D8" i="5"/>
  <c r="D6" i="5"/>
  <c r="D7" i="5"/>
  <c r="D19" i="5"/>
  <c r="D9" i="5"/>
  <c r="D18" i="5"/>
  <c r="D11" i="5"/>
  <c r="D17" i="5"/>
  <c r="C22" i="5"/>
  <c r="C10" i="5"/>
  <c r="C12" i="5"/>
  <c r="C16" i="5"/>
  <c r="C6" i="5"/>
  <c r="C21" i="5"/>
  <c r="C19" i="5"/>
  <c r="D4" i="5"/>
  <c r="C15" i="5"/>
  <c r="C20" i="5"/>
  <c r="C14" i="5"/>
  <c r="C4" i="5"/>
  <c r="C13" i="5"/>
  <c r="C18" i="5"/>
  <c r="C7" i="5"/>
  <c r="C5" i="5"/>
  <c r="C11" i="5"/>
  <c r="C17" i="5"/>
</calcChain>
</file>

<file path=xl/sharedStrings.xml><?xml version="1.0" encoding="utf-8"?>
<sst xmlns="http://schemas.openxmlformats.org/spreadsheetml/2006/main" count="18" uniqueCount="13">
  <si>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</si>
  <si>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</si>
  <si>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</si>
  <si>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</si>
  <si>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</si>
  <si>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</si>
  <si>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</si>
  <si>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</si>
  <si>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</si>
  <si>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</si>
  <si>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</si>
  <si>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 v=2</t>
  </si>
  <si>
    <t>model v=5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</si>
</sst>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HNO (optimized</a:t>
            </a:r>
            <a:r>
              <a:rPr lang="en-US" sz="2800" baseline="0">
                <a:solidFill>
                  <a:schemeClr val="tx1"/>
                </a:solidFill>
              </a:rPr>
              <a:t> bond angle = 108.4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relax!$B$4:$B$16</c:f>
              <c:numCache>
                <c:formatCode>General</c:formatCode>
                <c:ptCount val="1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108.42453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relax!$D$4:$D$16</c:f>
              <c:numCache>
                <c:formatCode>General</c:formatCode>
                <c:ptCount val="13"/>
                <c:pt idx="0">
                  <c:v>271.57597015500687</c:v>
                </c:pt>
                <c:pt idx="1">
                  <c:v>185.83496414503887</c:v>
                </c:pt>
                <c:pt idx="2">
                  <c:v>105.60154825000326</c:v>
                </c:pt>
                <c:pt idx="3">
                  <c:v>44.603805595013483</c:v>
                </c:pt>
                <c:pt idx="4">
                  <c:v>9.1556173450407385</c:v>
                </c:pt>
                <c:pt idx="5">
                  <c:v>0</c:v>
                </c:pt>
                <c:pt idx="6">
                  <c:v>15.986039380030093</c:v>
                </c:pt>
                <c:pt idx="7">
                  <c:v>52.453945575034069</c:v>
                </c:pt>
                <c:pt idx="8">
                  <c:v>104.77362308004</c:v>
                </c:pt>
                <c:pt idx="9">
                  <c:v>166.04523163998604</c:v>
                </c:pt>
                <c:pt idx="10">
                  <c:v>225.92248966000199</c:v>
                </c:pt>
                <c:pt idx="11">
                  <c:v>270.60025559003469</c:v>
                </c:pt>
                <c:pt idx="12">
                  <c:v>287.24723834001685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no_relax!$B$4:$B$16</c:f>
              <c:numCache>
                <c:formatCode>General</c:formatCode>
                <c:ptCount val="1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108.42453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no_relax!$D$4:$D$16</c:f>
              <c:numCache>
                <c:formatCode>General</c:formatCode>
                <c:ptCount val="13"/>
                <c:pt idx="0">
                  <c:v>327.85600436999522</c:v>
                </c:pt>
                <c:pt idx="1">
                  <c:v>218.2784251750372</c:v>
                </c:pt>
                <c:pt idx="2">
                  <c:v>119.39973222505907</c:v>
                </c:pt>
                <c:pt idx="3">
                  <c:v>48.582514550003268</c:v>
                </c:pt>
                <c:pt idx="4">
                  <c:v>9.6873598600294599</c:v>
                </c:pt>
                <c:pt idx="5">
                  <c:v>0</c:v>
                </c:pt>
                <c:pt idx="6">
                  <c:v>16.294168060004324</c:v>
                </c:pt>
                <c:pt idx="7">
                  <c:v>52.957805279991703</c:v>
                </c:pt>
                <c:pt idx="8">
                  <c:v>105.19401814005016</c:v>
                </c:pt>
                <c:pt idx="9">
                  <c:v>166.58913021999183</c:v>
                </c:pt>
                <c:pt idx="10">
                  <c:v>228.01493439502912</c:v>
                </c:pt>
                <c:pt idx="11">
                  <c:v>276.1623773400205</c:v>
                </c:pt>
                <c:pt idx="12">
                  <c:v>295.01504264001551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A64C-451E-81B0-4982B25B34EE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11188.893043790853</c:v>
                </c:pt>
                <c:pt idx="1">
                  <c:v>5387.8839457515296</c:v>
                </c:pt>
                <c:pt idx="2">
                  <c:v>2454.9368963010238</c:v>
                </c:pt>
                <c:pt idx="3">
                  <c:v>1449.0930081599031</c:v>
                </c:pt>
                <c:pt idx="4">
                  <c:v>926.85474614303416</c:v>
                </c:pt>
                <c:pt idx="5">
                  <c:v>601.82164151187555</c:v>
                </c:pt>
                <c:pt idx="6">
                  <c:v>380.74840123639478</c:v>
                </c:pt>
                <c:pt idx="7">
                  <c:v>225.30589317466016</c:v>
                </c:pt>
                <c:pt idx="8">
                  <c:v>117.33169140466927</c:v>
                </c:pt>
                <c:pt idx="9">
                  <c:v>47.255665344958793</c:v>
                </c:pt>
                <c:pt idx="10">
                  <c:v>9.5006701668099698</c:v>
                </c:pt>
                <c:pt idx="11">
                  <c:v>0.31925050886639589</c:v>
                </c:pt>
                <c:pt idx="12">
                  <c:v>16.471364631820297</c:v>
                </c:pt>
                <c:pt idx="13">
                  <c:v>54.098240774188902</c:v>
                </c:pt>
                <c:pt idx="14">
                  <c:v>107.58862555893892</c:v>
                </c:pt>
                <c:pt idx="15">
                  <c:v>168.62497509042566</c:v>
                </c:pt>
                <c:pt idx="16">
                  <c:v>226.05039092884189</c:v>
                </c:pt>
                <c:pt idx="17">
                  <c:v>267.4323466375526</c:v>
                </c:pt>
                <c:pt idx="18">
                  <c:v>282.56087247414433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model!$D$4:$D$22</c:f>
              <c:numCache>
                <c:formatCode>General</c:formatCode>
                <c:ptCount val="19"/>
                <c:pt idx="0">
                  <c:v>4687.9970301723997</c:v>
                </c:pt>
                <c:pt idx="1">
                  <c:v>2378.5672186227539</c:v>
                </c:pt>
                <c:pt idx="2">
                  <c:v>1255.4732405402588</c:v>
                </c:pt>
                <c:pt idx="3">
                  <c:v>868.50326610891727</c:v>
                </c:pt>
                <c:pt idx="4">
                  <c:v>636.38420194706657</c:v>
                </c:pt>
                <c:pt idx="5">
                  <c:v>458.11961775013879</c:v>
                </c:pt>
                <c:pt idx="6">
                  <c:v>311.93865320837085</c:v>
                </c:pt>
                <c:pt idx="7">
                  <c:v>194.22161643158978</c:v>
                </c:pt>
                <c:pt idx="8">
                  <c:v>104.74669739489634</c:v>
                </c:pt>
                <c:pt idx="9">
                  <c:v>43.226894809670426</c:v>
                </c:pt>
                <c:pt idx="10">
                  <c:v>8.8431270430247277</c:v>
                </c:pt>
                <c:pt idx="11">
                  <c:v>0.30101552128868436</c:v>
                </c:pt>
                <c:pt idx="12">
                  <c:v>15.687307934479319</c:v>
                </c:pt>
                <c:pt idx="13">
                  <c:v>51.946133841101286</c:v>
                </c:pt>
                <c:pt idx="14">
                  <c:v>104.0186916230315</c:v>
                </c:pt>
                <c:pt idx="15">
                  <c:v>163.96091060736921</c:v>
                </c:pt>
                <c:pt idx="16">
                  <c:v>220.77233830443529</c:v>
                </c:pt>
                <c:pt idx="17">
                  <c:v>261.93560126095758</c:v>
                </c:pt>
                <c:pt idx="18">
                  <c:v>277.02854814585044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F1-447D-BDAB-F7F3D5949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45944"/>
        <c:axId val="662146336"/>
      </c:scatterChart>
      <c:valAx>
        <c:axId val="662145944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46336"/>
        <c:crosses val="autoZero"/>
        <c:crossBetween val="midCat"/>
        <c:majorUnit val="20"/>
      </c:valAx>
      <c:valAx>
        <c:axId val="662146336"/>
        <c:scaling>
          <c:orientation val="minMax"/>
          <c:max val="1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4594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HNO (optimized</a:t>
            </a:r>
            <a:r>
              <a:rPr lang="en-US" sz="2800" baseline="0">
                <a:solidFill>
                  <a:schemeClr val="tx1"/>
                </a:solidFill>
              </a:rPr>
              <a:t> bond angle = 108.4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relax!$B$4:$B$16</c:f>
              <c:numCache>
                <c:formatCode>General</c:formatCode>
                <c:ptCount val="1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108.42453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relax!$D$4:$D$16</c:f>
              <c:numCache>
                <c:formatCode>General</c:formatCode>
                <c:ptCount val="13"/>
                <c:pt idx="0">
                  <c:v>271.57597015500687</c:v>
                </c:pt>
                <c:pt idx="1">
                  <c:v>185.83496414503887</c:v>
                </c:pt>
                <c:pt idx="2">
                  <c:v>105.60154825000326</c:v>
                </c:pt>
                <c:pt idx="3">
                  <c:v>44.603805595013483</c:v>
                </c:pt>
                <c:pt idx="4">
                  <c:v>9.1556173450407385</c:v>
                </c:pt>
                <c:pt idx="5">
                  <c:v>0</c:v>
                </c:pt>
                <c:pt idx="6">
                  <c:v>15.986039380030093</c:v>
                </c:pt>
                <c:pt idx="7">
                  <c:v>52.453945575034069</c:v>
                </c:pt>
                <c:pt idx="8">
                  <c:v>104.77362308004</c:v>
                </c:pt>
                <c:pt idx="9">
                  <c:v>166.04523163998604</c:v>
                </c:pt>
                <c:pt idx="10">
                  <c:v>225.92248966000199</c:v>
                </c:pt>
                <c:pt idx="11">
                  <c:v>270.60025559003469</c:v>
                </c:pt>
                <c:pt idx="12">
                  <c:v>287.24723834001685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45-4F9A-B746-DBD17F7819A7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no_relax!$B$4:$B$16</c:f>
              <c:numCache>
                <c:formatCode>General</c:formatCode>
                <c:ptCount val="1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108.42453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no_relax!$D$4:$D$16</c:f>
              <c:numCache>
                <c:formatCode>General</c:formatCode>
                <c:ptCount val="13"/>
                <c:pt idx="0">
                  <c:v>327.85600436999522</c:v>
                </c:pt>
                <c:pt idx="1">
                  <c:v>218.2784251750372</c:v>
                </c:pt>
                <c:pt idx="2">
                  <c:v>119.39973222505907</c:v>
                </c:pt>
                <c:pt idx="3">
                  <c:v>48.582514550003268</c:v>
                </c:pt>
                <c:pt idx="4">
                  <c:v>9.6873598600294599</c:v>
                </c:pt>
                <c:pt idx="5">
                  <c:v>0</c:v>
                </c:pt>
                <c:pt idx="6">
                  <c:v>16.294168060004324</c:v>
                </c:pt>
                <c:pt idx="7">
                  <c:v>52.957805279991703</c:v>
                </c:pt>
                <c:pt idx="8">
                  <c:v>105.19401814005016</c:v>
                </c:pt>
                <c:pt idx="9">
                  <c:v>166.58913021999183</c:v>
                </c:pt>
                <c:pt idx="10">
                  <c:v>228.01493439502912</c:v>
                </c:pt>
                <c:pt idx="11">
                  <c:v>276.1623773400205</c:v>
                </c:pt>
                <c:pt idx="12">
                  <c:v>295.01504264001551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45-4F9A-B746-DBD17F7819A7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DFBE-429E-8010-FBBE124F9CF3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11188.893043790853</c:v>
                </c:pt>
                <c:pt idx="1">
                  <c:v>5387.8839457515296</c:v>
                </c:pt>
                <c:pt idx="2">
                  <c:v>2454.9368963010238</c:v>
                </c:pt>
                <c:pt idx="3">
                  <c:v>1449.0930081599031</c:v>
                </c:pt>
                <c:pt idx="4">
                  <c:v>926.85474614303416</c:v>
                </c:pt>
                <c:pt idx="5">
                  <c:v>601.82164151187555</c:v>
                </c:pt>
                <c:pt idx="6">
                  <c:v>380.74840123639478</c:v>
                </c:pt>
                <c:pt idx="7">
                  <c:v>225.30589317466016</c:v>
                </c:pt>
                <c:pt idx="8">
                  <c:v>117.33169140466927</c:v>
                </c:pt>
                <c:pt idx="9">
                  <c:v>47.255665344958793</c:v>
                </c:pt>
                <c:pt idx="10">
                  <c:v>9.5006701668099698</c:v>
                </c:pt>
                <c:pt idx="11">
                  <c:v>0.31925050886639589</c:v>
                </c:pt>
                <c:pt idx="12">
                  <c:v>16.471364631820297</c:v>
                </c:pt>
                <c:pt idx="13">
                  <c:v>54.098240774188902</c:v>
                </c:pt>
                <c:pt idx="14">
                  <c:v>107.58862555893892</c:v>
                </c:pt>
                <c:pt idx="15">
                  <c:v>168.62497509042566</c:v>
                </c:pt>
                <c:pt idx="16">
                  <c:v>226.05039092884189</c:v>
                </c:pt>
                <c:pt idx="17">
                  <c:v>267.4323466375526</c:v>
                </c:pt>
                <c:pt idx="18">
                  <c:v>282.56087247414433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45-4F9A-B746-DBD17F781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47120"/>
        <c:axId val="662147512"/>
      </c:scatterChart>
      <c:valAx>
        <c:axId val="662147120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47512"/>
        <c:crosses val="autoZero"/>
        <c:crossBetween val="midCat"/>
        <c:majorUnit val="20"/>
      </c:valAx>
      <c:valAx>
        <c:axId val="662147512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47120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0.47641</cdr:x>
      <cdr:y>0.27716</cdr:y>
    </cdr:from>
    <cdr:to>
      <cdr:x>0.93612</cdr:x>
      <cdr:y>0.42244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26584" y="1743460"/>
          <a:ext cx="3981915" cy="913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>
              <a:solidFill>
                <a:schemeClr val="tx1"/>
              </a:solidFill>
            </a:rPr>
            <a:t>k = 850</a:t>
          </a:r>
          <a:r>
            <a:rPr lang="en-US" sz="2000" baseline="0">
              <a:solidFill>
                <a:schemeClr val="tx1"/>
              </a:solidFill>
            </a:rPr>
            <a:t> kJ/mol</a:t>
          </a:r>
          <a:r>
            <a:rPr lang="en-US" sz="2000">
              <a:solidFill>
                <a:schemeClr val="tx1"/>
              </a:solidFill>
            </a:rPr>
            <a:t>, </a:t>
          </a:r>
          <a:r>
            <a:rPr lang="en-US" sz="2000">
              <a:solidFill>
                <a:schemeClr val="tx1"/>
              </a:solidFill>
              <a:latin typeface="Symbol" panose="05050102010706020507" pitchFamily="18" charset="2"/>
            </a:rPr>
            <a:t>n</a:t>
          </a:r>
          <a:r>
            <a:rPr lang="en-US" sz="2000">
              <a:solidFill>
                <a:schemeClr val="tx1"/>
              </a:solidFill>
            </a:rPr>
            <a:t> = 2 (</a:t>
          </a:r>
          <a:r>
            <a:rPr lang="en-US" sz="2000" baseline="0">
              <a:solidFill>
                <a:schemeClr val="tx1"/>
              </a:solidFill>
            </a:rPr>
            <a:t>black curve)</a:t>
          </a:r>
        </a:p>
        <a:p xmlns:a="http://schemas.openxmlformats.org/drawingml/2006/main">
          <a:r>
            <a:rPr lang="en-US" sz="2000" baseline="0">
              <a:solidFill>
                <a:schemeClr val="tx1"/>
              </a:solidFill>
            </a:rPr>
            <a:t>k = 800 kJ/mol,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Symbol" panose="05050102010706020507" pitchFamily="18" charset="2"/>
              <a:ea typeface="+mn-ea"/>
              <a:cs typeface="+mn-cs"/>
            </a:rPr>
            <a:t>n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= </a:t>
          </a:r>
          <a:r>
            <a:rPr lang="en-US" sz="2000" baseline="0">
              <a:solidFill>
                <a:schemeClr val="tx1"/>
              </a:solidFill>
            </a:rPr>
            <a:t>5 (green curve)</a:t>
          </a: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1400" baseline="0">
            <a:solidFill>
              <a:schemeClr val="tx1"/>
            </a:solidFill>
          </a:endParaRPr>
        </a:p>
        <a:p xmlns:a="http://schemas.openxmlformats.org/drawingml/2006/main">
          <a:endParaRPr lang="en-US" sz="1400" baseline="0">
            <a:solidFill>
              <a:schemeClr val="tx1"/>
            </a:solidFill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H11" sqref="H11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60</v>
      </c>
      <c r="C4">
        <v>-130.21809647000001</v>
      </c>
      <c r="D4">
        <f t="shared" ref="D4:D9" si="0">(C4-$C$9)*$A$1</f>
        <v>271.57597015500687</v>
      </c>
    </row>
    <row r="5" spans="1:4" x14ac:dyDescent="0.2">
      <c r="B5">
        <v>70</v>
      </c>
      <c r="C5">
        <v>-130.25075348999999</v>
      </c>
      <c r="D5">
        <f t="shared" si="0"/>
        <v>185.83496414503887</v>
      </c>
    </row>
    <row r="6" spans="1:4" x14ac:dyDescent="0.2">
      <c r="B6">
        <v>80</v>
      </c>
      <c r="C6">
        <v>-130.28131278000001</v>
      </c>
      <c r="D6">
        <f t="shared" si="0"/>
        <v>105.60154825000326</v>
      </c>
    </row>
    <row r="7" spans="1:4" x14ac:dyDescent="0.2">
      <c r="B7">
        <v>90</v>
      </c>
      <c r="C7">
        <v>-130.30454559</v>
      </c>
      <c r="D7">
        <f t="shared" si="0"/>
        <v>44.603805595013483</v>
      </c>
    </row>
    <row r="8" spans="1:4" x14ac:dyDescent="0.2">
      <c r="B8">
        <v>100</v>
      </c>
      <c r="C8">
        <v>-130.31804708999999</v>
      </c>
      <c r="D8">
        <f t="shared" si="0"/>
        <v>9.1556173450407385</v>
      </c>
    </row>
    <row r="9" spans="1:4" x14ac:dyDescent="0.2">
      <c r="A9" t="s">
        <v>1</v>
      </c>
      <c r="B9">
        <v>108.42453</v>
      </c>
      <c r="C9">
        <v>-130.32153428000001</v>
      </c>
      <c r="D9">
        <f t="shared" si="0"/>
        <v>0</v>
      </c>
    </row>
    <row r="10" spans="1:4" x14ac:dyDescent="0.2">
      <c r="B10">
        <v>120</v>
      </c>
      <c r="C10">
        <v>-130.31544552</v>
      </c>
      <c r="D10">
        <f t="shared" ref="D10:D16" si="1">(C10-$C$9)*$A$1</f>
        <v>15.986039380030093</v>
      </c>
    </row>
    <row r="11" spans="1:4" x14ac:dyDescent="0.2">
      <c r="B11">
        <v>130</v>
      </c>
      <c r="C11">
        <v>-130.30155563</v>
      </c>
      <c r="D11">
        <f t="shared" si="1"/>
        <v>52.453945575034069</v>
      </c>
    </row>
    <row r="12" spans="1:4" x14ac:dyDescent="0.2">
      <c r="B12">
        <v>140</v>
      </c>
      <c r="C12">
        <v>-130.28162811999999</v>
      </c>
      <c r="D12">
        <f t="shared" si="1"/>
        <v>104.77362308004</v>
      </c>
    </row>
    <row r="13" spans="1:4" x14ac:dyDescent="0.2">
      <c r="B13">
        <v>150</v>
      </c>
      <c r="C13">
        <v>-130.25829100000001</v>
      </c>
      <c r="D13">
        <f t="shared" si="1"/>
        <v>166.04523163998604</v>
      </c>
    </row>
    <row r="14" spans="1:4" x14ac:dyDescent="0.2">
      <c r="B14">
        <v>160</v>
      </c>
      <c r="C14">
        <v>-130.23548496000001</v>
      </c>
      <c r="D14">
        <f t="shared" si="1"/>
        <v>225.92248966000199</v>
      </c>
    </row>
    <row r="15" spans="1:4" x14ac:dyDescent="0.2">
      <c r="B15">
        <v>170</v>
      </c>
      <c r="C15">
        <v>-130.2184681</v>
      </c>
      <c r="D15">
        <f t="shared" si="1"/>
        <v>270.60025559003469</v>
      </c>
    </row>
    <row r="16" spans="1:4" x14ac:dyDescent="0.2">
      <c r="B16">
        <v>180</v>
      </c>
      <c r="C16">
        <v>-130.2121276</v>
      </c>
      <c r="D16">
        <f t="shared" si="1"/>
        <v>287.24723834001685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60</v>
      </c>
      <c r="C4">
        <v>-130.19666054000001</v>
      </c>
      <c r="D4">
        <f t="shared" ref="D4:D9" si="0">(C4-$C$9)*$A$1</f>
        <v>327.85600436999522</v>
      </c>
    </row>
    <row r="5" spans="1:4" x14ac:dyDescent="0.2">
      <c r="B5">
        <v>70</v>
      </c>
      <c r="C5">
        <v>-130.23839642999999</v>
      </c>
      <c r="D5">
        <f t="shared" si="0"/>
        <v>218.2784251750372</v>
      </c>
    </row>
    <row r="6" spans="1:4" x14ac:dyDescent="0.2">
      <c r="B6">
        <v>80</v>
      </c>
      <c r="C6">
        <v>-130.27605732999999</v>
      </c>
      <c r="D6">
        <f t="shared" si="0"/>
        <v>119.39973222505907</v>
      </c>
    </row>
    <row r="7" spans="1:4" x14ac:dyDescent="0.2">
      <c r="B7">
        <v>90</v>
      </c>
      <c r="C7">
        <v>-130.30303018000001</v>
      </c>
      <c r="D7">
        <f t="shared" si="0"/>
        <v>48.582514550003268</v>
      </c>
    </row>
    <row r="8" spans="1:4" x14ac:dyDescent="0.2">
      <c r="B8">
        <v>100</v>
      </c>
      <c r="C8">
        <v>-130.31784456</v>
      </c>
      <c r="D8">
        <f t="shared" si="0"/>
        <v>9.6873598600294599</v>
      </c>
    </row>
    <row r="9" spans="1:4" x14ac:dyDescent="0.2">
      <c r="A9" t="s">
        <v>1</v>
      </c>
      <c r="B9">
        <v>108.42453</v>
      </c>
      <c r="C9">
        <v>-130.32153428000001</v>
      </c>
      <c r="D9">
        <f t="shared" si="0"/>
        <v>0</v>
      </c>
    </row>
    <row r="10" spans="1:4" x14ac:dyDescent="0.2">
      <c r="B10">
        <v>120</v>
      </c>
      <c r="C10">
        <v>-130.31532816000001</v>
      </c>
      <c r="D10">
        <f t="shared" ref="D10:D16" si="1">(C10-$C$9)*$A$1</f>
        <v>16.294168060004324</v>
      </c>
    </row>
    <row r="11" spans="1:4" x14ac:dyDescent="0.2">
      <c r="B11">
        <v>130</v>
      </c>
      <c r="C11">
        <v>-130.30136372000001</v>
      </c>
      <c r="D11">
        <f t="shared" si="1"/>
        <v>52.957805279991703</v>
      </c>
    </row>
    <row r="12" spans="1:4" x14ac:dyDescent="0.2">
      <c r="B12">
        <v>140</v>
      </c>
      <c r="C12">
        <v>-130.28146799999999</v>
      </c>
      <c r="D12">
        <f t="shared" si="1"/>
        <v>105.19401814005016</v>
      </c>
    </row>
    <row r="13" spans="1:4" x14ac:dyDescent="0.2">
      <c r="B13">
        <v>150</v>
      </c>
      <c r="C13">
        <v>-130.25808384000001</v>
      </c>
      <c r="D13">
        <f t="shared" si="1"/>
        <v>166.58913021999183</v>
      </c>
    </row>
    <row r="14" spans="1:4" x14ac:dyDescent="0.2">
      <c r="B14">
        <v>160</v>
      </c>
      <c r="C14">
        <v>-130.23468799</v>
      </c>
      <c r="D14">
        <f t="shared" si="1"/>
        <v>228.01493439502912</v>
      </c>
    </row>
    <row r="15" spans="1:4" x14ac:dyDescent="0.2">
      <c r="B15">
        <v>170</v>
      </c>
      <c r="C15">
        <v>-130.2163496</v>
      </c>
      <c r="D15">
        <f t="shared" si="1"/>
        <v>276.1623773400205</v>
      </c>
    </row>
    <row r="16" spans="1:4" x14ac:dyDescent="0.2">
      <c r="B16">
        <v>180</v>
      </c>
      <c r="C16">
        <v>-130.209169</v>
      </c>
      <c r="D16">
        <f t="shared" si="1"/>
        <v>295.01504264001551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workbookViewId="0">
      <selection activeCell="G13" sqref="G13"/>
    </sheetView>
  </sheetViews>
  <sheetFormatPr defaultRowHeight="12.75" x14ac:dyDescent="0.2"/>
  <cols>
    <col min="1" max="1" width="10.42578125" customWidth="1"/>
    <col min="2" max="2" width="13.140625" customWidth="1"/>
  </cols>
  <sheetData>
    <row r="1" spans="1:7" x14ac:dyDescent="0.2">
      <c r="B1" t="s">
        <v>5</v>
      </c>
      <c r="C1">
        <v>850</v>
      </c>
      <c r="G1">
        <v>800</v>
      </c>
    </row>
    <row r="2" spans="1:7" x14ac:dyDescent="0.2">
      <c r="B2" t="s">
        <v>6</v>
      </c>
      <c r="C2">
        <v>108.42453</v>
      </c>
      <c r="D2" t="s">
        <v>7</v>
      </c>
      <c r="E2">
        <f>C2*PI()/180</f>
        <v>1.8923650384273676</v>
      </c>
      <c r="F2" t="s">
        <v>8</v>
      </c>
    </row>
    <row r="3" spans="1:7" x14ac:dyDescent="0.2">
      <c r="A3" t="s">
        <v>9</v>
      </c>
      <c r="B3" t="s">
        <v>10</v>
      </c>
      <c r="C3" t="s">
        <v>11</v>
      </c>
      <c r="D3" t="s">
        <v>12</v>
      </c>
    </row>
    <row r="4" spans="1:7" x14ac:dyDescent="0.2">
      <c r="A4">
        <v>5</v>
      </c>
      <c r="B4">
        <f t="shared" ref="B4:B14" si="0">A4*PI()/180</f>
        <v>8.7266462599716474E-2</v>
      </c>
      <c r="C4">
        <f>$C$1*2*((COS($B4)-COS(E$2))^2)/((SIN($B4)^2)+3*((SIN(E$2))^2)*TANH(2*SIN($B4/2))/TANH(2*SIN(E$2/2)))</f>
        <v>11188.893043790853</v>
      </c>
      <c r="D4">
        <f>$G$1*2*((COS($B4)-COS(E$2))^2)/((SIN($B4)^2)+3*((SIN(E$2))^2)*TANH(5*SIN($B4/2))/TANH(5*SIN(E$2/2)))</f>
        <v>4687.9970301723997</v>
      </c>
    </row>
    <row r="5" spans="1:7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5387.8839457515296</v>
      </c>
      <c r="D5">
        <f t="shared" ref="D5:D22" si="2">$G$1*2*((COS($B5)-COS(E$2))^2)/((SIN($B5)^2)+3*((SIN(E$2))^2)*TANH(5*SIN($B5/2))/TANH(5*SIN(E$2/2)))</f>
        <v>2378.5672186227539</v>
      </c>
    </row>
    <row r="6" spans="1:7" x14ac:dyDescent="0.2">
      <c r="A6">
        <v>20</v>
      </c>
      <c r="B6">
        <f t="shared" si="0"/>
        <v>0.3490658503988659</v>
      </c>
      <c r="C6">
        <f t="shared" si="1"/>
        <v>2454.9368963010238</v>
      </c>
      <c r="D6">
        <f t="shared" si="2"/>
        <v>1255.4732405402588</v>
      </c>
    </row>
    <row r="7" spans="1:7" x14ac:dyDescent="0.2">
      <c r="A7">
        <v>30</v>
      </c>
      <c r="B7">
        <f t="shared" si="0"/>
        <v>0.52359877559829882</v>
      </c>
      <c r="C7">
        <f t="shared" si="1"/>
        <v>1449.0930081599031</v>
      </c>
      <c r="D7">
        <f t="shared" si="2"/>
        <v>868.50326610891727</v>
      </c>
    </row>
    <row r="8" spans="1:7" x14ac:dyDescent="0.2">
      <c r="A8">
        <v>40</v>
      </c>
      <c r="B8">
        <f t="shared" si="0"/>
        <v>0.69813170079773179</v>
      </c>
      <c r="C8">
        <f t="shared" si="1"/>
        <v>926.85474614303416</v>
      </c>
      <c r="D8">
        <f t="shared" si="2"/>
        <v>636.38420194706657</v>
      </c>
    </row>
    <row r="9" spans="1:7" x14ac:dyDescent="0.2">
      <c r="A9">
        <v>50</v>
      </c>
      <c r="B9">
        <f t="shared" si="0"/>
        <v>0.87266462599716477</v>
      </c>
      <c r="C9">
        <f t="shared" si="1"/>
        <v>601.82164151187555</v>
      </c>
      <c r="D9">
        <f t="shared" si="2"/>
        <v>458.11961775013879</v>
      </c>
    </row>
    <row r="10" spans="1:7" x14ac:dyDescent="0.2">
      <c r="A10">
        <v>60</v>
      </c>
      <c r="B10">
        <f t="shared" si="0"/>
        <v>1.0471975511965976</v>
      </c>
      <c r="C10">
        <f t="shared" si="1"/>
        <v>380.74840123639478</v>
      </c>
      <c r="D10">
        <f t="shared" si="2"/>
        <v>311.93865320837085</v>
      </c>
    </row>
    <row r="11" spans="1:7" x14ac:dyDescent="0.2">
      <c r="A11">
        <v>70</v>
      </c>
      <c r="B11">
        <f t="shared" si="0"/>
        <v>1.2217304763960306</v>
      </c>
      <c r="C11">
        <f t="shared" si="1"/>
        <v>225.30589317466016</v>
      </c>
      <c r="D11">
        <f t="shared" si="2"/>
        <v>194.22161643158978</v>
      </c>
    </row>
    <row r="12" spans="1:7" x14ac:dyDescent="0.2">
      <c r="A12">
        <v>80</v>
      </c>
      <c r="B12">
        <f t="shared" si="0"/>
        <v>1.3962634015954636</v>
      </c>
      <c r="C12">
        <f t="shared" si="1"/>
        <v>117.33169140466927</v>
      </c>
      <c r="D12">
        <f t="shared" si="2"/>
        <v>104.74669739489634</v>
      </c>
    </row>
    <row r="13" spans="1:7" x14ac:dyDescent="0.2">
      <c r="A13">
        <v>90</v>
      </c>
      <c r="B13">
        <f t="shared" si="0"/>
        <v>1.5707963267948966</v>
      </c>
      <c r="C13">
        <f t="shared" si="1"/>
        <v>47.255665344958793</v>
      </c>
      <c r="D13">
        <f t="shared" si="2"/>
        <v>43.226894809670426</v>
      </c>
    </row>
    <row r="14" spans="1:7" x14ac:dyDescent="0.2">
      <c r="A14">
        <v>100</v>
      </c>
      <c r="B14">
        <f t="shared" si="0"/>
        <v>1.7453292519943295</v>
      </c>
      <c r="C14">
        <f t="shared" si="1"/>
        <v>9.5006701668099698</v>
      </c>
      <c r="D14">
        <f t="shared" si="2"/>
        <v>8.8431270430247277</v>
      </c>
    </row>
    <row r="15" spans="1:7" x14ac:dyDescent="0.2">
      <c r="A15">
        <v>110</v>
      </c>
      <c r="B15">
        <f>A15*PI()/180</f>
        <v>1.9198621771937625</v>
      </c>
      <c r="C15">
        <f t="shared" si="1"/>
        <v>0.31925050886639589</v>
      </c>
      <c r="D15">
        <f t="shared" si="2"/>
        <v>0.30101552128868436</v>
      </c>
    </row>
    <row r="16" spans="1:7" x14ac:dyDescent="0.2">
      <c r="A16">
        <v>120</v>
      </c>
      <c r="B16">
        <f t="shared" ref="B16:B22" si="3">A16*PI()/180</f>
        <v>2.0943951023931953</v>
      </c>
      <c r="C16">
        <f t="shared" si="1"/>
        <v>16.471364631820297</v>
      </c>
      <c r="D16">
        <f t="shared" si="2"/>
        <v>15.687307934479319</v>
      </c>
    </row>
    <row r="17" spans="1:4" x14ac:dyDescent="0.2">
      <c r="A17">
        <v>130</v>
      </c>
      <c r="B17">
        <f t="shared" si="3"/>
        <v>2.2689280275926285</v>
      </c>
      <c r="C17">
        <f t="shared" si="1"/>
        <v>54.098240774188902</v>
      </c>
      <c r="D17">
        <f t="shared" si="2"/>
        <v>51.946133841101286</v>
      </c>
    </row>
    <row r="18" spans="1:4" x14ac:dyDescent="0.2">
      <c r="A18">
        <v>140</v>
      </c>
      <c r="B18">
        <f t="shared" si="3"/>
        <v>2.4434609527920612</v>
      </c>
      <c r="C18">
        <f t="shared" si="1"/>
        <v>107.58862555893892</v>
      </c>
      <c r="D18">
        <f t="shared" si="2"/>
        <v>104.0186916230315</v>
      </c>
    </row>
    <row r="19" spans="1:4" x14ac:dyDescent="0.2">
      <c r="A19">
        <v>150</v>
      </c>
      <c r="B19">
        <f t="shared" si="3"/>
        <v>2.6179938779914944</v>
      </c>
      <c r="C19">
        <f t="shared" si="1"/>
        <v>168.62497509042566</v>
      </c>
      <c r="D19">
        <f t="shared" si="2"/>
        <v>163.96091060736921</v>
      </c>
    </row>
    <row r="20" spans="1:4" x14ac:dyDescent="0.2">
      <c r="A20">
        <v>160</v>
      </c>
      <c r="B20">
        <f t="shared" si="3"/>
        <v>2.7925268031909272</v>
      </c>
      <c r="C20">
        <f t="shared" si="1"/>
        <v>226.05039092884189</v>
      </c>
      <c r="D20">
        <f t="shared" si="2"/>
        <v>220.77233830443529</v>
      </c>
    </row>
    <row r="21" spans="1:4" x14ac:dyDescent="0.2">
      <c r="A21">
        <v>170</v>
      </c>
      <c r="B21">
        <f t="shared" si="3"/>
        <v>2.9670597283903604</v>
      </c>
      <c r="C21">
        <f t="shared" si="1"/>
        <v>267.4323466375526</v>
      </c>
      <c r="D21">
        <f t="shared" si="2"/>
        <v>261.93560126095758</v>
      </c>
    </row>
    <row r="22" spans="1:4" x14ac:dyDescent="0.2">
      <c r="A22">
        <v>180</v>
      </c>
      <c r="B22">
        <f t="shared" si="3"/>
        <v>3.1415926535897931</v>
      </c>
      <c r="C22">
        <f t="shared" si="1"/>
        <v>282.56087247414433</v>
      </c>
      <c r="D22">
        <f t="shared" si="2"/>
        <v>277.02854814585044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expanded_chart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2024-07-21T19:25:34Z</dcterms:modified>
</cp:coreProperties>
</file>