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m\NMSU Advanced Dropbox\Thomas Manz\research\papers_in_preparation\new_potentials\revised_manuscript\figures\stretched_H2_and_O2_Morse_stretch\"/>
    </mc:Choice>
  </mc:AlternateContent>
  <xr:revisionPtr revIDLastSave="0" documentId="13_ncr:1_{88E01EDD-C4B8-4608-BB04-A7C46FE3590A}" xr6:coauthVersionLast="47" xr6:coauthVersionMax="47" xr10:uidLastSave="{00000000-0000-0000-0000-000000000000}"/>
  <bookViews>
    <workbookView xWindow="30135" yWindow="585" windowWidth="27360" windowHeight="14340" xr2:uid="{00000000-000D-0000-FFFF-FFFF00000000}"/>
  </bookViews>
  <sheets>
    <sheet name="stretch_pot_chart" sheetId="5" r:id="rId1"/>
    <sheet name="Lasso_chart" sheetId="3" r:id="rId2"/>
    <sheet name="Sheet1" sheetId="4" r:id="rId3"/>
    <sheet name="LASSO_model_regression" sheetId="1" r:id="rId4"/>
    <sheet name="model_predictions" sheetId="2" r:id="rId5"/>
  </sheets>
  <definedNames>
    <definedName name="solver_adj" localSheetId="2" hidden="1">Sheet1!$O$2</definedName>
    <definedName name="solver_cvg" localSheetId="2" hidden="1">0.0001</definedName>
    <definedName name="solver_drv" localSheetId="2" hidden="1">1</definedName>
    <definedName name="solver_eng" localSheetId="2" hidden="1">1</definedName>
    <definedName name="solver_est" localSheetId="2" hidden="1">1</definedName>
    <definedName name="solver_itr" localSheetId="2" hidden="1">2147483647</definedName>
    <definedName name="solver_mip" localSheetId="2" hidden="1">2147483647</definedName>
    <definedName name="solver_mni" localSheetId="2" hidden="1">30</definedName>
    <definedName name="solver_mrt" localSheetId="2" hidden="1">0.075</definedName>
    <definedName name="solver_msl" localSheetId="2" hidden="1">2</definedName>
    <definedName name="solver_neg" localSheetId="2" hidden="1">1</definedName>
    <definedName name="solver_nod" localSheetId="2" hidden="1">2147483647</definedName>
    <definedName name="solver_num" localSheetId="2" hidden="1">0</definedName>
    <definedName name="solver_nwt" localSheetId="2" hidden="1">1</definedName>
    <definedName name="solver_opt" localSheetId="2" hidden="1">Sheet1!$P$25</definedName>
    <definedName name="solver_pre" localSheetId="2" hidden="1">0.000001</definedName>
    <definedName name="solver_rbv" localSheetId="2" hidden="1">1</definedName>
    <definedName name="solver_rlx" localSheetId="2" hidden="1">2</definedName>
    <definedName name="solver_rsd" localSheetId="2" hidden="1">0</definedName>
    <definedName name="solver_scl" localSheetId="2" hidden="1">1</definedName>
    <definedName name="solver_sho" localSheetId="2" hidden="1">2</definedName>
    <definedName name="solver_ssz" localSheetId="2" hidden="1">100</definedName>
    <definedName name="solver_tim" localSheetId="2" hidden="1">2147483647</definedName>
    <definedName name="solver_tol" localSheetId="2" hidden="1">0.01</definedName>
    <definedName name="solver_typ" localSheetId="2" hidden="1">2</definedName>
    <definedName name="solver_val" localSheetId="2" hidden="1">0</definedName>
    <definedName name="solver_ver" localSheetId="2" hidden="1">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3" i="4" l="1"/>
  <c r="O15" i="4" s="1"/>
  <c r="B3" i="2"/>
  <c r="B6" i="4"/>
  <c r="B7" i="4"/>
  <c r="K7" i="4" s="1"/>
  <c r="B8" i="4"/>
  <c r="K21" i="4" s="1"/>
  <c r="B9" i="4"/>
  <c r="B10" i="4"/>
  <c r="K10" i="4" s="1"/>
  <c r="B11" i="4"/>
  <c r="K11" i="4" s="1"/>
  <c r="B12" i="4"/>
  <c r="K12" i="4" s="1"/>
  <c r="B13" i="4"/>
  <c r="K13" i="4" s="1"/>
  <c r="B14" i="4"/>
  <c r="K14" i="4" s="1"/>
  <c r="B15" i="4"/>
  <c r="K15" i="4" s="1"/>
  <c r="B16" i="4"/>
  <c r="K16" i="4" s="1"/>
  <c r="B17" i="4"/>
  <c r="K17" i="4" s="1"/>
  <c r="B18" i="4"/>
  <c r="B19" i="4"/>
  <c r="K19" i="4" s="1"/>
  <c r="B20" i="4"/>
  <c r="K20" i="4" s="1"/>
  <c r="B21" i="4"/>
  <c r="B22" i="4"/>
  <c r="K22" i="4" s="1"/>
  <c r="B23" i="4"/>
  <c r="K23" i="4" s="1"/>
  <c r="B5" i="4"/>
  <c r="K5" i="4" s="1"/>
  <c r="P15" i="4" l="1"/>
  <c r="K9" i="4"/>
  <c r="K8" i="4"/>
  <c r="O14" i="4"/>
  <c r="O13" i="4"/>
  <c r="K18" i="4"/>
  <c r="K6" i="4"/>
  <c r="O5" i="4"/>
  <c r="O17" i="4"/>
  <c r="O6" i="4"/>
  <c r="P6" i="4" s="1"/>
  <c r="O18" i="4"/>
  <c r="O9" i="4"/>
  <c r="O10" i="4"/>
  <c r="O11" i="4"/>
  <c r="O23" i="4"/>
  <c r="P23" i="4" s="1"/>
  <c r="O16" i="4"/>
  <c r="O7" i="4"/>
  <c r="O19" i="4"/>
  <c r="O8" i="4"/>
  <c r="O20" i="4"/>
  <c r="P20" i="4" s="1"/>
  <c r="O21" i="4"/>
  <c r="O22" i="4"/>
  <c r="P22" i="4" s="1"/>
  <c r="O12" i="4"/>
  <c r="P12" i="4" s="1"/>
  <c r="K3" i="2"/>
  <c r="M3" i="2"/>
  <c r="G20" i="4"/>
  <c r="G19" i="4"/>
  <c r="G11" i="4"/>
  <c r="G18" i="4"/>
  <c r="G10" i="4"/>
  <c r="G17" i="4"/>
  <c r="G9" i="4"/>
  <c r="G5" i="4"/>
  <c r="G16" i="4"/>
  <c r="G8" i="4"/>
  <c r="G23" i="4"/>
  <c r="G15" i="4"/>
  <c r="G7" i="4"/>
  <c r="G22" i="4"/>
  <c r="G14" i="4"/>
  <c r="G6" i="4"/>
  <c r="G12" i="4"/>
  <c r="G21" i="4"/>
  <c r="G13" i="4"/>
  <c r="D8" i="4"/>
  <c r="E8" i="4" s="1"/>
  <c r="D11" i="4"/>
  <c r="D12" i="4"/>
  <c r="D21" i="4"/>
  <c r="L21" i="4" s="1"/>
  <c r="D22" i="4"/>
  <c r="E22" i="4" s="1"/>
  <c r="D23" i="4"/>
  <c r="L23" i="4" s="1"/>
  <c r="D5" i="4"/>
  <c r="L5" i="4" s="1"/>
  <c r="C20" i="4"/>
  <c r="D20" i="4" s="1"/>
  <c r="E20" i="4" s="1"/>
  <c r="C19" i="4"/>
  <c r="D19" i="4" s="1"/>
  <c r="E19" i="4" s="1"/>
  <c r="C18" i="4"/>
  <c r="D18" i="4" s="1"/>
  <c r="L18" i="4" s="1"/>
  <c r="C17" i="4"/>
  <c r="D17" i="4" s="1"/>
  <c r="L17" i="4" s="1"/>
  <c r="C16" i="4"/>
  <c r="D16" i="4" s="1"/>
  <c r="L16" i="4" s="1"/>
  <c r="C15" i="4"/>
  <c r="D15" i="4" s="1"/>
  <c r="E15" i="4" s="1"/>
  <c r="C14" i="4"/>
  <c r="D14" i="4" s="1"/>
  <c r="L14" i="4" s="1"/>
  <c r="C13" i="4"/>
  <c r="D13" i="4" s="1"/>
  <c r="L13" i="4" s="1"/>
  <c r="C10" i="4"/>
  <c r="D10" i="4" s="1"/>
  <c r="L10" i="4" s="1"/>
  <c r="C9" i="4"/>
  <c r="D9" i="4" s="1"/>
  <c r="L9" i="4" s="1"/>
  <c r="C7" i="4"/>
  <c r="D7" i="4" s="1"/>
  <c r="L7" i="4" s="1"/>
  <c r="C6" i="4"/>
  <c r="D6" i="4" s="1"/>
  <c r="L6" i="4" s="1"/>
  <c r="R43" i="1"/>
  <c r="O25" i="1"/>
  <c r="P25" i="1"/>
  <c r="Q25" i="1"/>
  <c r="R25" i="1"/>
  <c r="S25" i="1"/>
  <c r="T25" i="1"/>
  <c r="O26" i="1"/>
  <c r="P26" i="1"/>
  <c r="Q26" i="1"/>
  <c r="R26" i="1"/>
  <c r="S26" i="1"/>
  <c r="T26" i="1"/>
  <c r="O27" i="1"/>
  <c r="P27" i="1"/>
  <c r="Q27" i="1"/>
  <c r="R27" i="1"/>
  <c r="S27" i="1"/>
  <c r="T27" i="1"/>
  <c r="O28" i="1"/>
  <c r="P28" i="1"/>
  <c r="Q28" i="1"/>
  <c r="R28" i="1"/>
  <c r="S28" i="1"/>
  <c r="T28" i="1"/>
  <c r="O29" i="1"/>
  <c r="P29" i="1"/>
  <c r="Q29" i="1"/>
  <c r="R29" i="1"/>
  <c r="S29" i="1"/>
  <c r="T29" i="1"/>
  <c r="O30" i="1"/>
  <c r="P30" i="1"/>
  <c r="Q30" i="1"/>
  <c r="R30" i="1"/>
  <c r="S30" i="1"/>
  <c r="T30" i="1"/>
  <c r="O31" i="1"/>
  <c r="P31" i="1"/>
  <c r="Q31" i="1"/>
  <c r="R31" i="1"/>
  <c r="S31" i="1"/>
  <c r="T31" i="1"/>
  <c r="O32" i="1"/>
  <c r="P32" i="1"/>
  <c r="Q32" i="1"/>
  <c r="R32" i="1"/>
  <c r="S32" i="1"/>
  <c r="T32" i="1"/>
  <c r="O33" i="1"/>
  <c r="P33" i="1"/>
  <c r="Q33" i="1"/>
  <c r="R33" i="1"/>
  <c r="S33" i="1"/>
  <c r="T33" i="1"/>
  <c r="O34" i="1"/>
  <c r="P34" i="1"/>
  <c r="Q34" i="1"/>
  <c r="R34" i="1"/>
  <c r="S34" i="1"/>
  <c r="T34" i="1"/>
  <c r="O35" i="1"/>
  <c r="P35" i="1"/>
  <c r="Q35" i="1"/>
  <c r="R35" i="1"/>
  <c r="S35" i="1"/>
  <c r="T35" i="1"/>
  <c r="O36" i="1"/>
  <c r="P36" i="1"/>
  <c r="Q36" i="1"/>
  <c r="R36" i="1"/>
  <c r="S36" i="1"/>
  <c r="T36" i="1"/>
  <c r="O37" i="1"/>
  <c r="P37" i="1"/>
  <c r="Q37" i="1"/>
  <c r="R37" i="1"/>
  <c r="S37" i="1"/>
  <c r="T37" i="1"/>
  <c r="O38" i="1"/>
  <c r="P38" i="1"/>
  <c r="Q38" i="1"/>
  <c r="R38" i="1"/>
  <c r="S38" i="1"/>
  <c r="T38" i="1"/>
  <c r="O39" i="1"/>
  <c r="P39" i="1"/>
  <c r="Q39" i="1"/>
  <c r="R39" i="1"/>
  <c r="S39" i="1"/>
  <c r="T39" i="1"/>
  <c r="O40" i="1"/>
  <c r="P40" i="1"/>
  <c r="Q40" i="1"/>
  <c r="R40" i="1"/>
  <c r="S40" i="1"/>
  <c r="T40" i="1"/>
  <c r="O41" i="1"/>
  <c r="P41" i="1"/>
  <c r="Q41" i="1"/>
  <c r="R41" i="1"/>
  <c r="S41" i="1"/>
  <c r="T41" i="1"/>
  <c r="P24" i="1"/>
  <c r="P43" i="1" s="1"/>
  <c r="Q24" i="1"/>
  <c r="Q43" i="1" s="1"/>
  <c r="R24" i="1"/>
  <c r="S24" i="1"/>
  <c r="S43" i="1" s="1"/>
  <c r="T24" i="1"/>
  <c r="T43" i="1" s="1"/>
  <c r="O24" i="1"/>
  <c r="O43" i="1" s="1"/>
  <c r="B35" i="1"/>
  <c r="B33" i="1"/>
  <c r="B34" i="1"/>
  <c r="R9" i="1"/>
  <c r="R10" i="1"/>
  <c r="R19" i="1"/>
  <c r="R20" i="1"/>
  <c r="R21" i="1"/>
  <c r="R3" i="1"/>
  <c r="Q4" i="1"/>
  <c r="Q9" i="1"/>
  <c r="Q10" i="1"/>
  <c r="Q19" i="1"/>
  <c r="Q20" i="1"/>
  <c r="Q21" i="1"/>
  <c r="Q3" i="1"/>
  <c r="L6" i="1"/>
  <c r="R6" i="1" s="1"/>
  <c r="K6" i="1"/>
  <c r="Q6" i="1" s="1"/>
  <c r="S4" i="1"/>
  <c r="S9" i="1"/>
  <c r="S10" i="1"/>
  <c r="S19" i="1"/>
  <c r="S20" i="1"/>
  <c r="S21" i="1"/>
  <c r="S3" i="1"/>
  <c r="M6" i="1"/>
  <c r="S6" i="1" s="1"/>
  <c r="P9" i="1"/>
  <c r="P10" i="1"/>
  <c r="P19" i="1"/>
  <c r="P20" i="1"/>
  <c r="P21" i="1"/>
  <c r="P3" i="1"/>
  <c r="J6" i="1"/>
  <c r="P6" i="1" s="1"/>
  <c r="O9" i="1"/>
  <c r="O10" i="1"/>
  <c r="O19" i="1"/>
  <c r="O20" i="1"/>
  <c r="O21" i="1"/>
  <c r="O3" i="1"/>
  <c r="N9" i="1"/>
  <c r="N10" i="1"/>
  <c r="N19" i="1"/>
  <c r="N20" i="1"/>
  <c r="N21" i="1"/>
  <c r="N3" i="1"/>
  <c r="B31" i="1"/>
  <c r="B32" i="1"/>
  <c r="B30" i="1"/>
  <c r="I6" i="1"/>
  <c r="O6" i="1" s="1"/>
  <c r="A4" i="2"/>
  <c r="H6" i="1"/>
  <c r="N6" i="1" s="1"/>
  <c r="C8" i="1"/>
  <c r="C7" i="1"/>
  <c r="C5" i="1"/>
  <c r="C4" i="1"/>
  <c r="B8" i="1"/>
  <c r="P8" i="1" s="1"/>
  <c r="B7" i="1"/>
  <c r="P7" i="1" s="1"/>
  <c r="B5" i="1"/>
  <c r="P5" i="1" s="1"/>
  <c r="B4" i="1"/>
  <c r="P4" i="1" s="1"/>
  <c r="C21" i="1"/>
  <c r="F21" i="1" s="1"/>
  <c r="C19" i="1"/>
  <c r="F19" i="1" s="1"/>
  <c r="C18" i="1"/>
  <c r="C17" i="1"/>
  <c r="C16" i="1"/>
  <c r="C15" i="1"/>
  <c r="C14" i="1"/>
  <c r="C13" i="1"/>
  <c r="C12" i="1"/>
  <c r="C11" i="1"/>
  <c r="C10" i="1"/>
  <c r="F10" i="1" s="1"/>
  <c r="C9" i="1"/>
  <c r="F9" i="1" s="1"/>
  <c r="C3" i="1"/>
  <c r="C20" i="1"/>
  <c r="F20" i="1" s="1"/>
  <c r="B18" i="1"/>
  <c r="D18" i="1" s="1"/>
  <c r="B17" i="1"/>
  <c r="N17" i="1" s="1"/>
  <c r="B16" i="1"/>
  <c r="N16" i="1" s="1"/>
  <c r="B15" i="1"/>
  <c r="O15" i="1" s="1"/>
  <c r="B14" i="1"/>
  <c r="N14" i="1" s="1"/>
  <c r="B13" i="1"/>
  <c r="P13" i="1" s="1"/>
  <c r="B12" i="1"/>
  <c r="O12" i="1" s="1"/>
  <c r="B11" i="1"/>
  <c r="D10" i="1" s="1"/>
  <c r="D9" i="1"/>
  <c r="D19" i="1"/>
  <c r="D20" i="1"/>
  <c r="P21" i="4" l="1"/>
  <c r="P17" i="4"/>
  <c r="P5" i="4"/>
  <c r="P8" i="4"/>
  <c r="P19" i="4"/>
  <c r="S17" i="1"/>
  <c r="Q17" i="1"/>
  <c r="P7" i="4"/>
  <c r="P25" i="4" s="1"/>
  <c r="S16" i="1"/>
  <c r="Q15" i="1"/>
  <c r="P16" i="4"/>
  <c r="P13" i="4"/>
  <c r="P14" i="4"/>
  <c r="P11" i="4"/>
  <c r="S5" i="1"/>
  <c r="Q5" i="1"/>
  <c r="P10" i="4"/>
  <c r="P18" i="4"/>
  <c r="L22" i="4"/>
  <c r="P9" i="4"/>
  <c r="L19" i="4"/>
  <c r="L20" i="4"/>
  <c r="L12" i="4"/>
  <c r="L11" i="4"/>
  <c r="L15" i="4"/>
  <c r="L8" i="4"/>
  <c r="S18" i="1"/>
  <c r="Q16" i="1"/>
  <c r="S8" i="1"/>
  <c r="R18" i="1"/>
  <c r="R12" i="1"/>
  <c r="R4" i="1"/>
  <c r="H6" i="4"/>
  <c r="H15" i="4"/>
  <c r="H5" i="4"/>
  <c r="H18" i="4"/>
  <c r="H13" i="4"/>
  <c r="H14" i="4"/>
  <c r="H23" i="4"/>
  <c r="H9" i="4"/>
  <c r="H11" i="4"/>
  <c r="H21" i="4"/>
  <c r="H22" i="4"/>
  <c r="H8" i="4"/>
  <c r="H17" i="4"/>
  <c r="H19" i="4"/>
  <c r="H12" i="4"/>
  <c r="H7" i="4"/>
  <c r="H16" i="4"/>
  <c r="H10" i="4"/>
  <c r="H20" i="4"/>
  <c r="E21" i="4"/>
  <c r="E13" i="4"/>
  <c r="E12" i="4"/>
  <c r="E10" i="4"/>
  <c r="E14" i="4"/>
  <c r="E11" i="4"/>
  <c r="E16" i="4"/>
  <c r="E17" i="4"/>
  <c r="E18" i="4"/>
  <c r="E9" i="4"/>
  <c r="E6" i="4"/>
  <c r="E5" i="4"/>
  <c r="E7" i="4"/>
  <c r="E23" i="4"/>
  <c r="A5" i="2"/>
  <c r="B4" i="2"/>
  <c r="R11" i="1"/>
  <c r="N13" i="1"/>
  <c r="Q13" i="1"/>
  <c r="Q12" i="1"/>
  <c r="S14" i="1"/>
  <c r="Q11" i="1"/>
  <c r="S13" i="1"/>
  <c r="R17" i="1"/>
  <c r="R5" i="1"/>
  <c r="S7" i="1"/>
  <c r="Q14" i="1"/>
  <c r="S15" i="1"/>
  <c r="R7" i="1"/>
  <c r="S12" i="1"/>
  <c r="R16" i="1"/>
  <c r="S11" i="1"/>
  <c r="Q8" i="1"/>
  <c r="R15" i="1"/>
  <c r="Q7" i="1"/>
  <c r="R14" i="1"/>
  <c r="R8" i="1"/>
  <c r="O16" i="1"/>
  <c r="Q18" i="1"/>
  <c r="R13" i="1"/>
  <c r="O13" i="1"/>
  <c r="O8" i="1"/>
  <c r="O7" i="1"/>
  <c r="N7" i="1"/>
  <c r="N15" i="1"/>
  <c r="P17" i="1"/>
  <c r="P16" i="1"/>
  <c r="P15" i="1"/>
  <c r="N12" i="1"/>
  <c r="N11" i="1"/>
  <c r="O18" i="1"/>
  <c r="P14" i="1"/>
  <c r="O17" i="1"/>
  <c r="O5" i="1"/>
  <c r="O4" i="1"/>
  <c r="P12" i="1"/>
  <c r="N8" i="1"/>
  <c r="P11" i="1"/>
  <c r="O14" i="1"/>
  <c r="N18" i="1"/>
  <c r="N5" i="1"/>
  <c r="N4" i="1"/>
  <c r="O11" i="1"/>
  <c r="P18" i="1"/>
  <c r="F13" i="1"/>
  <c r="F14" i="1"/>
  <c r="F12" i="1"/>
  <c r="E17" i="1"/>
  <c r="E19" i="1"/>
  <c r="E18" i="1"/>
  <c r="E16" i="1"/>
  <c r="E15" i="1"/>
  <c r="F16" i="1"/>
  <c r="E14" i="1"/>
  <c r="E13" i="1"/>
  <c r="E12" i="1"/>
  <c r="E11" i="1"/>
  <c r="F11" i="1"/>
  <c r="E9" i="1"/>
  <c r="E10" i="1"/>
  <c r="D12" i="1"/>
  <c r="E20" i="1"/>
  <c r="D17" i="1"/>
  <c r="F18" i="1"/>
  <c r="F17" i="1"/>
  <c r="D16" i="1"/>
  <c r="D15" i="1"/>
  <c r="F15" i="1"/>
  <c r="D14" i="1"/>
  <c r="D13" i="1"/>
  <c r="D11" i="1"/>
  <c r="P26" i="4" l="1"/>
  <c r="K4" i="2"/>
  <c r="M4" i="2"/>
  <c r="H25" i="4"/>
  <c r="L25" i="4"/>
  <c r="E25" i="4"/>
  <c r="A6" i="2"/>
  <c r="B5" i="2"/>
  <c r="L26" i="4" l="1"/>
  <c r="K5" i="2"/>
  <c r="M5" i="2"/>
  <c r="H26" i="4"/>
  <c r="A7" i="2"/>
  <c r="B6" i="2"/>
  <c r="K6" i="2" l="1"/>
  <c r="M6" i="2"/>
  <c r="A8" i="2"/>
  <c r="B7" i="2"/>
  <c r="K7" i="2" l="1"/>
  <c r="M7" i="2"/>
  <c r="A9" i="2"/>
  <c r="B8" i="2"/>
  <c r="K8" i="2" l="1"/>
  <c r="M8" i="2"/>
  <c r="A10" i="2"/>
  <c r="B9" i="2"/>
  <c r="M9" i="2" l="1"/>
  <c r="K9" i="2"/>
  <c r="A11" i="2"/>
  <c r="B10" i="2"/>
  <c r="K10" i="2" l="1"/>
  <c r="M10" i="2"/>
  <c r="A12" i="2"/>
  <c r="B11" i="2"/>
  <c r="K11" i="2" l="1"/>
  <c r="M11" i="2"/>
  <c r="A13" i="2"/>
  <c r="B12" i="2"/>
  <c r="M12" i="2" l="1"/>
  <c r="K12" i="2"/>
  <c r="A14" i="2"/>
  <c r="B13" i="2"/>
  <c r="K13" i="2" l="1"/>
  <c r="M13" i="2"/>
  <c r="A15" i="2"/>
  <c r="B14" i="2"/>
  <c r="K14" i="2" l="1"/>
  <c r="M14" i="2"/>
  <c r="A16" i="2"/>
  <c r="B15" i="2"/>
  <c r="K15" i="2" l="1"/>
  <c r="M15" i="2"/>
  <c r="A17" i="2"/>
  <c r="B16" i="2"/>
  <c r="K16" i="2" l="1"/>
  <c r="M16" i="2"/>
  <c r="A18" i="2"/>
  <c r="B17" i="2"/>
  <c r="M17" i="2" l="1"/>
  <c r="K17" i="2"/>
  <c r="A19" i="2"/>
  <c r="B18" i="2"/>
  <c r="M18" i="2" l="1"/>
  <c r="K18" i="2"/>
  <c r="A20" i="2"/>
  <c r="B19" i="2"/>
  <c r="M19" i="2" l="1"/>
  <c r="K19" i="2"/>
  <c r="A21" i="2"/>
  <c r="B20" i="2"/>
  <c r="M20" i="2" l="1"/>
  <c r="K20" i="2"/>
  <c r="A22" i="2"/>
  <c r="B21" i="2"/>
  <c r="K21" i="2" l="1"/>
  <c r="M21" i="2"/>
  <c r="A23" i="2"/>
  <c r="B22" i="2"/>
  <c r="K22" i="2" l="1"/>
  <c r="M22" i="2"/>
  <c r="A24" i="2"/>
  <c r="B23" i="2"/>
  <c r="K23" i="2" l="1"/>
  <c r="M23" i="2"/>
  <c r="A25" i="2"/>
  <c r="B24" i="2"/>
  <c r="K24" i="2" l="1"/>
  <c r="M24" i="2"/>
  <c r="A26" i="2"/>
  <c r="B25" i="2"/>
  <c r="M25" i="2" l="1"/>
  <c r="K25" i="2"/>
  <c r="A27" i="2"/>
  <c r="B26" i="2"/>
  <c r="M26" i="2" l="1"/>
  <c r="K26" i="2"/>
  <c r="A28" i="2"/>
  <c r="B27" i="2"/>
  <c r="M27" i="2" l="1"/>
  <c r="K27" i="2"/>
  <c r="A29" i="2"/>
  <c r="B28" i="2"/>
  <c r="M28" i="2" l="1"/>
  <c r="K28" i="2"/>
  <c r="A30" i="2"/>
  <c r="B29" i="2"/>
  <c r="K29" i="2" l="1"/>
  <c r="M29" i="2"/>
  <c r="A31" i="2"/>
  <c r="B30" i="2"/>
  <c r="K30" i="2" l="1"/>
  <c r="M30" i="2"/>
  <c r="A32" i="2"/>
  <c r="B31" i="2"/>
  <c r="K31" i="2" l="1"/>
  <c r="M31" i="2"/>
  <c r="A33" i="2"/>
  <c r="B32" i="2"/>
  <c r="K32" i="2" l="1"/>
  <c r="M32" i="2"/>
  <c r="A34" i="2"/>
  <c r="B33" i="2"/>
  <c r="M33" i="2" l="1"/>
  <c r="K33" i="2"/>
  <c r="A35" i="2"/>
  <c r="B34" i="2"/>
  <c r="M34" i="2" l="1"/>
  <c r="K34" i="2"/>
  <c r="A36" i="2"/>
  <c r="B35" i="2"/>
  <c r="M35" i="2" l="1"/>
  <c r="K35" i="2"/>
  <c r="A37" i="2"/>
  <c r="B36" i="2"/>
  <c r="M36" i="2" l="1"/>
  <c r="K36" i="2"/>
  <c r="A38" i="2"/>
  <c r="B37" i="2"/>
  <c r="K37" i="2" l="1"/>
  <c r="M37" i="2"/>
  <c r="A39" i="2"/>
  <c r="B38" i="2"/>
  <c r="K38" i="2" l="1"/>
  <c r="M38" i="2"/>
  <c r="A40" i="2"/>
  <c r="B39" i="2"/>
  <c r="K39" i="2" l="1"/>
  <c r="M39" i="2"/>
  <c r="A41" i="2"/>
  <c r="B40" i="2"/>
  <c r="K40" i="2" l="1"/>
  <c r="M40" i="2"/>
  <c r="A42" i="2"/>
  <c r="B41" i="2"/>
  <c r="K41" i="2" l="1"/>
  <c r="M41" i="2"/>
  <c r="A43" i="2"/>
  <c r="B42" i="2"/>
  <c r="K42" i="2" l="1"/>
  <c r="M42" i="2"/>
  <c r="A44" i="2"/>
  <c r="B43" i="2"/>
  <c r="M43" i="2" l="1"/>
  <c r="K43" i="2"/>
  <c r="A45" i="2"/>
  <c r="B44" i="2"/>
  <c r="M44" i="2" l="1"/>
  <c r="K44" i="2"/>
  <c r="A46" i="2"/>
  <c r="B45" i="2"/>
  <c r="K45" i="2" l="1"/>
  <c r="M45" i="2"/>
  <c r="A47" i="2"/>
  <c r="B46" i="2"/>
  <c r="K46" i="2" l="1"/>
  <c r="M46" i="2"/>
  <c r="A48" i="2"/>
  <c r="B47" i="2"/>
  <c r="K47" i="2" l="1"/>
  <c r="M47" i="2"/>
  <c r="A49" i="2"/>
  <c r="B48" i="2"/>
  <c r="K48" i="2" l="1"/>
  <c r="M48" i="2"/>
  <c r="A50" i="2"/>
  <c r="B49" i="2"/>
  <c r="K49" i="2" l="1"/>
  <c r="M49" i="2"/>
  <c r="A51" i="2"/>
  <c r="B50" i="2"/>
  <c r="K50" i="2" l="1"/>
  <c r="M50" i="2"/>
  <c r="A52" i="2"/>
  <c r="B51" i="2"/>
  <c r="M51" i="2" l="1"/>
  <c r="K51" i="2"/>
  <c r="A53" i="2"/>
  <c r="B52" i="2"/>
  <c r="M52" i="2" l="1"/>
  <c r="K52" i="2"/>
  <c r="A54" i="2"/>
  <c r="B53" i="2"/>
  <c r="K53" i="2" l="1"/>
  <c r="M53" i="2"/>
  <c r="A55" i="2"/>
  <c r="B54" i="2"/>
  <c r="K54" i="2" l="1"/>
  <c r="M54" i="2"/>
  <c r="A56" i="2"/>
  <c r="B55" i="2"/>
  <c r="K55" i="2" l="1"/>
  <c r="M55" i="2"/>
  <c r="A57" i="2"/>
  <c r="B56" i="2"/>
  <c r="K56" i="2" l="1"/>
  <c r="M56" i="2"/>
  <c r="A58" i="2"/>
  <c r="B57" i="2"/>
  <c r="K57" i="2" l="1"/>
  <c r="M57" i="2"/>
  <c r="A59" i="2"/>
  <c r="B58" i="2"/>
  <c r="K58" i="2" l="1"/>
  <c r="M58" i="2"/>
  <c r="A60" i="2"/>
  <c r="B59" i="2"/>
  <c r="M59" i="2" l="1"/>
  <c r="K59" i="2"/>
  <c r="A61" i="2"/>
  <c r="B60" i="2"/>
  <c r="M60" i="2" l="1"/>
  <c r="K60" i="2"/>
  <c r="A62" i="2"/>
  <c r="B61" i="2"/>
  <c r="K61" i="2" l="1"/>
  <c r="M61" i="2"/>
  <c r="A63" i="2"/>
  <c r="B62" i="2"/>
  <c r="K62" i="2" l="1"/>
  <c r="M62" i="2"/>
  <c r="A64" i="2"/>
  <c r="B63" i="2"/>
  <c r="K63" i="2" l="1"/>
  <c r="M63" i="2"/>
  <c r="A65" i="2"/>
  <c r="B64" i="2"/>
  <c r="K64" i="2" l="1"/>
  <c r="M64" i="2"/>
  <c r="A66" i="2"/>
  <c r="B65" i="2"/>
  <c r="K65" i="2" l="1"/>
  <c r="M65" i="2"/>
  <c r="A67" i="2"/>
  <c r="B66" i="2"/>
  <c r="K66" i="2" l="1"/>
  <c r="M66" i="2"/>
  <c r="A68" i="2"/>
  <c r="B67" i="2"/>
  <c r="M67" i="2" l="1"/>
  <c r="K67" i="2"/>
  <c r="A69" i="2"/>
  <c r="B68" i="2"/>
  <c r="M68" i="2" l="1"/>
  <c r="K68" i="2"/>
  <c r="A70" i="2"/>
  <c r="B69" i="2"/>
  <c r="K69" i="2" l="1"/>
  <c r="M69" i="2"/>
  <c r="A71" i="2"/>
  <c r="B70" i="2"/>
  <c r="K70" i="2" l="1"/>
  <c r="M70" i="2"/>
  <c r="A72" i="2"/>
  <c r="B71" i="2"/>
  <c r="K71" i="2" l="1"/>
  <c r="M71" i="2"/>
  <c r="A73" i="2"/>
  <c r="B72" i="2"/>
  <c r="K72" i="2" l="1"/>
  <c r="M72" i="2"/>
  <c r="A74" i="2"/>
  <c r="B73" i="2"/>
  <c r="K73" i="2" l="1"/>
  <c r="M73" i="2"/>
  <c r="A75" i="2"/>
  <c r="B74" i="2"/>
  <c r="K74" i="2" l="1"/>
  <c r="M74" i="2"/>
  <c r="A76" i="2"/>
  <c r="B75" i="2"/>
  <c r="M75" i="2" l="1"/>
  <c r="K75" i="2"/>
  <c r="A77" i="2"/>
  <c r="B76" i="2"/>
  <c r="M76" i="2" l="1"/>
  <c r="K76" i="2"/>
  <c r="A78" i="2"/>
  <c r="B77" i="2"/>
  <c r="K77" i="2" l="1"/>
  <c r="M77" i="2"/>
  <c r="A79" i="2"/>
  <c r="B78" i="2"/>
  <c r="K78" i="2" l="1"/>
  <c r="M78" i="2"/>
  <c r="A80" i="2"/>
  <c r="B79" i="2"/>
  <c r="K79" i="2" l="1"/>
  <c r="M79" i="2"/>
  <c r="A81" i="2"/>
  <c r="B80" i="2"/>
  <c r="K80" i="2" l="1"/>
  <c r="M80" i="2"/>
  <c r="A82" i="2"/>
  <c r="B81" i="2"/>
  <c r="K81" i="2" l="1"/>
  <c r="M81" i="2"/>
  <c r="A83" i="2"/>
  <c r="B82" i="2"/>
  <c r="K82" i="2" l="1"/>
  <c r="M82" i="2"/>
  <c r="A84" i="2"/>
  <c r="B83" i="2"/>
  <c r="M83" i="2" l="1"/>
  <c r="K83" i="2"/>
  <c r="A85" i="2"/>
  <c r="B84" i="2"/>
  <c r="M84" i="2" l="1"/>
  <c r="K84" i="2"/>
  <c r="A86" i="2"/>
  <c r="B85" i="2"/>
  <c r="K85" i="2" l="1"/>
  <c r="M85" i="2"/>
  <c r="A87" i="2"/>
  <c r="B86" i="2"/>
  <c r="K86" i="2" l="1"/>
  <c r="M86" i="2"/>
  <c r="A88" i="2"/>
  <c r="B87" i="2"/>
  <c r="K87" i="2" l="1"/>
  <c r="M87" i="2"/>
  <c r="A89" i="2"/>
  <c r="B88" i="2"/>
  <c r="K88" i="2" l="1"/>
  <c r="M88" i="2"/>
  <c r="A90" i="2"/>
  <c r="B89" i="2"/>
  <c r="K89" i="2" l="1"/>
  <c r="M89" i="2"/>
  <c r="A91" i="2"/>
  <c r="B90" i="2"/>
  <c r="K90" i="2" l="1"/>
  <c r="M90" i="2"/>
  <c r="A92" i="2"/>
  <c r="B91" i="2"/>
  <c r="M91" i="2" l="1"/>
  <c r="K91" i="2"/>
  <c r="A93" i="2"/>
  <c r="B92" i="2"/>
  <c r="M92" i="2" l="1"/>
  <c r="K92" i="2"/>
  <c r="A94" i="2"/>
  <c r="B93" i="2"/>
  <c r="K93" i="2" l="1"/>
  <c r="M93" i="2"/>
  <c r="A95" i="2"/>
  <c r="B94" i="2"/>
  <c r="K94" i="2" l="1"/>
  <c r="M94" i="2"/>
  <c r="A96" i="2"/>
  <c r="B95" i="2"/>
  <c r="K95" i="2" l="1"/>
  <c r="M95" i="2"/>
  <c r="A97" i="2"/>
  <c r="B96" i="2"/>
  <c r="K96" i="2" l="1"/>
  <c r="M96" i="2"/>
  <c r="A98" i="2"/>
  <c r="B97" i="2"/>
  <c r="K97" i="2" l="1"/>
  <c r="M97" i="2"/>
  <c r="A99" i="2"/>
  <c r="B98" i="2"/>
  <c r="K98" i="2" l="1"/>
  <c r="M98" i="2"/>
  <c r="A100" i="2"/>
  <c r="B99" i="2"/>
  <c r="M99" i="2" l="1"/>
  <c r="K99" i="2"/>
  <c r="A101" i="2"/>
  <c r="B100" i="2"/>
  <c r="M100" i="2" l="1"/>
  <c r="K100" i="2"/>
  <c r="A102" i="2"/>
  <c r="B101" i="2"/>
  <c r="K101" i="2" l="1"/>
  <c r="M101" i="2"/>
  <c r="A103" i="2"/>
  <c r="B102" i="2"/>
  <c r="K102" i="2" l="1"/>
  <c r="M102" i="2"/>
  <c r="A104" i="2"/>
  <c r="B103" i="2"/>
  <c r="K103" i="2" l="1"/>
  <c r="M103" i="2"/>
  <c r="A105" i="2"/>
  <c r="B104" i="2"/>
  <c r="K104" i="2" l="1"/>
  <c r="M104" i="2"/>
  <c r="A106" i="2"/>
  <c r="B105" i="2"/>
  <c r="K105" i="2" l="1"/>
  <c r="M105" i="2"/>
  <c r="A107" i="2"/>
  <c r="B106" i="2"/>
  <c r="K106" i="2" l="1"/>
  <c r="M106" i="2"/>
  <c r="A108" i="2"/>
  <c r="B107" i="2"/>
  <c r="M107" i="2" l="1"/>
  <c r="K107" i="2"/>
  <c r="A109" i="2"/>
  <c r="B108" i="2"/>
  <c r="M108" i="2" l="1"/>
  <c r="K108" i="2"/>
  <c r="A110" i="2"/>
  <c r="B109" i="2"/>
  <c r="K109" i="2" l="1"/>
  <c r="M109" i="2"/>
  <c r="A111" i="2"/>
  <c r="B110" i="2"/>
  <c r="K110" i="2" l="1"/>
  <c r="M110" i="2"/>
  <c r="A112" i="2"/>
  <c r="B111" i="2"/>
  <c r="K111" i="2" l="1"/>
  <c r="M111" i="2"/>
  <c r="A113" i="2"/>
  <c r="B112" i="2"/>
  <c r="K112" i="2" l="1"/>
  <c r="M112" i="2"/>
  <c r="A114" i="2"/>
  <c r="B113" i="2"/>
  <c r="K113" i="2" l="1"/>
  <c r="M113" i="2"/>
  <c r="A115" i="2"/>
  <c r="B114" i="2"/>
  <c r="K114" i="2" l="1"/>
  <c r="M114" i="2"/>
  <c r="A116" i="2"/>
  <c r="B115" i="2"/>
  <c r="M115" i="2" l="1"/>
  <c r="K115" i="2"/>
  <c r="A117" i="2"/>
  <c r="B116" i="2"/>
  <c r="M116" i="2" l="1"/>
  <c r="K116" i="2"/>
  <c r="A118" i="2"/>
  <c r="B117" i="2"/>
  <c r="K117" i="2" l="1"/>
  <c r="M117" i="2"/>
  <c r="A119" i="2"/>
  <c r="B118" i="2"/>
  <c r="K118" i="2" l="1"/>
  <c r="M118" i="2"/>
  <c r="A120" i="2"/>
  <c r="B119" i="2"/>
  <c r="K119" i="2" l="1"/>
  <c r="M119" i="2"/>
  <c r="A121" i="2"/>
  <c r="B120" i="2"/>
  <c r="K120" i="2" l="1"/>
  <c r="M120" i="2"/>
  <c r="A122" i="2"/>
  <c r="B121" i="2"/>
  <c r="K121" i="2" l="1"/>
  <c r="M121" i="2"/>
  <c r="A123" i="2"/>
  <c r="B122" i="2"/>
  <c r="K122" i="2" l="1"/>
  <c r="M122" i="2"/>
  <c r="A124" i="2"/>
  <c r="B123" i="2"/>
  <c r="M123" i="2" l="1"/>
  <c r="K123" i="2"/>
  <c r="A125" i="2"/>
  <c r="B124" i="2"/>
  <c r="M124" i="2" l="1"/>
  <c r="K124" i="2"/>
  <c r="A126" i="2"/>
  <c r="B125" i="2"/>
  <c r="K125" i="2" l="1"/>
  <c r="M125" i="2"/>
  <c r="A127" i="2"/>
  <c r="B126" i="2"/>
  <c r="K126" i="2" l="1"/>
  <c r="M126" i="2"/>
  <c r="A128" i="2"/>
  <c r="B127" i="2"/>
  <c r="K127" i="2" l="1"/>
  <c r="M127" i="2"/>
  <c r="A129" i="2"/>
  <c r="B128" i="2"/>
  <c r="K128" i="2" l="1"/>
  <c r="M128" i="2"/>
  <c r="A130" i="2"/>
  <c r="B129" i="2"/>
  <c r="K129" i="2" l="1"/>
  <c r="M129" i="2"/>
  <c r="A131" i="2"/>
  <c r="B130" i="2"/>
  <c r="K130" i="2" l="1"/>
  <c r="M130" i="2"/>
  <c r="A132" i="2"/>
  <c r="B131" i="2"/>
  <c r="M131" i="2" l="1"/>
  <c r="K131" i="2"/>
  <c r="A133" i="2"/>
  <c r="B132" i="2"/>
  <c r="M132" i="2" l="1"/>
  <c r="K132" i="2"/>
  <c r="A134" i="2"/>
  <c r="B133" i="2"/>
  <c r="K133" i="2" l="1"/>
  <c r="M133" i="2"/>
  <c r="A135" i="2"/>
  <c r="B134" i="2"/>
  <c r="K134" i="2" l="1"/>
  <c r="M134" i="2"/>
  <c r="A136" i="2"/>
  <c r="B135" i="2"/>
  <c r="K135" i="2" l="1"/>
  <c r="M135" i="2"/>
  <c r="A137" i="2"/>
  <c r="B136" i="2"/>
  <c r="K136" i="2" l="1"/>
  <c r="M136" i="2"/>
  <c r="A138" i="2"/>
  <c r="B137" i="2"/>
  <c r="K137" i="2" l="1"/>
  <c r="M137" i="2"/>
  <c r="A139" i="2"/>
  <c r="B138" i="2"/>
  <c r="K138" i="2" l="1"/>
  <c r="M138" i="2"/>
  <c r="A140" i="2"/>
  <c r="B139" i="2"/>
  <c r="M139" i="2" l="1"/>
  <c r="K139" i="2"/>
  <c r="A141" i="2"/>
  <c r="B140" i="2"/>
  <c r="M140" i="2" l="1"/>
  <c r="K140" i="2"/>
  <c r="A142" i="2"/>
  <c r="B141" i="2"/>
  <c r="K141" i="2" l="1"/>
  <c r="M141" i="2"/>
  <c r="A143" i="2"/>
  <c r="B142" i="2"/>
  <c r="K142" i="2" l="1"/>
  <c r="M142" i="2"/>
  <c r="A144" i="2"/>
  <c r="B143" i="2"/>
  <c r="K143" i="2" l="1"/>
  <c r="M143" i="2"/>
  <c r="A145" i="2"/>
  <c r="B144" i="2"/>
  <c r="K144" i="2" l="1"/>
  <c r="M144" i="2"/>
  <c r="A146" i="2"/>
  <c r="B145" i="2"/>
  <c r="K145" i="2" l="1"/>
  <c r="M145" i="2"/>
  <c r="A147" i="2"/>
  <c r="B146" i="2"/>
  <c r="K146" i="2" l="1"/>
  <c r="M146" i="2"/>
  <c r="A148" i="2"/>
  <c r="B147" i="2"/>
  <c r="M147" i="2" l="1"/>
  <c r="K147" i="2"/>
  <c r="A149" i="2"/>
  <c r="B148" i="2"/>
  <c r="M148" i="2" l="1"/>
  <c r="K148" i="2"/>
  <c r="A150" i="2"/>
  <c r="B149" i="2"/>
  <c r="K149" i="2" l="1"/>
  <c r="M149" i="2"/>
  <c r="A151" i="2"/>
  <c r="B150" i="2"/>
  <c r="K150" i="2" l="1"/>
  <c r="M150" i="2"/>
  <c r="A152" i="2"/>
  <c r="B151" i="2"/>
  <c r="K151" i="2" l="1"/>
  <c r="M151" i="2"/>
  <c r="A153" i="2"/>
  <c r="B152" i="2"/>
  <c r="K152" i="2" l="1"/>
  <c r="M152" i="2"/>
  <c r="A154" i="2"/>
  <c r="B153" i="2"/>
  <c r="K153" i="2" l="1"/>
  <c r="M153" i="2"/>
  <c r="A155" i="2"/>
  <c r="B154" i="2"/>
  <c r="K154" i="2" l="1"/>
  <c r="M154" i="2"/>
  <c r="A156" i="2"/>
  <c r="B155" i="2"/>
  <c r="M155" i="2" l="1"/>
  <c r="K155" i="2"/>
  <c r="A157" i="2"/>
  <c r="B156" i="2"/>
  <c r="M156" i="2" l="1"/>
  <c r="K156" i="2"/>
  <c r="A158" i="2"/>
  <c r="B157" i="2"/>
  <c r="K157" i="2" l="1"/>
  <c r="M157" i="2"/>
  <c r="A159" i="2"/>
  <c r="B158" i="2"/>
  <c r="K158" i="2" l="1"/>
  <c r="M158" i="2"/>
  <c r="A160" i="2"/>
  <c r="B159" i="2"/>
  <c r="K159" i="2" l="1"/>
  <c r="M159" i="2"/>
  <c r="A161" i="2"/>
  <c r="B160" i="2"/>
  <c r="K160" i="2" l="1"/>
  <c r="M160" i="2"/>
  <c r="A162" i="2"/>
  <c r="B161" i="2"/>
  <c r="K161" i="2" l="1"/>
  <c r="M161" i="2"/>
  <c r="A163" i="2"/>
  <c r="B162" i="2"/>
  <c r="K162" i="2" l="1"/>
  <c r="M162" i="2"/>
  <c r="A164" i="2"/>
  <c r="B163" i="2"/>
  <c r="M163" i="2" l="1"/>
  <c r="K163" i="2"/>
  <c r="A165" i="2"/>
  <c r="B164" i="2"/>
  <c r="K164" i="2" l="1"/>
  <c r="M164" i="2"/>
  <c r="A166" i="2"/>
  <c r="B165" i="2"/>
  <c r="K165" i="2" l="1"/>
  <c r="M165" i="2"/>
  <c r="A167" i="2"/>
  <c r="B166" i="2"/>
  <c r="K166" i="2" l="1"/>
  <c r="M166" i="2"/>
  <c r="A168" i="2"/>
  <c r="B167" i="2"/>
  <c r="K167" i="2" l="1"/>
  <c r="M167" i="2"/>
  <c r="A169" i="2"/>
  <c r="B168" i="2"/>
  <c r="K168" i="2" l="1"/>
  <c r="M168" i="2"/>
  <c r="A170" i="2"/>
  <c r="B169" i="2"/>
  <c r="K169" i="2" l="1"/>
  <c r="M169" i="2"/>
  <c r="A171" i="2"/>
  <c r="B170" i="2"/>
  <c r="K170" i="2" l="1"/>
  <c r="M170" i="2"/>
  <c r="A172" i="2"/>
  <c r="B171" i="2"/>
  <c r="M171" i="2" l="1"/>
  <c r="K171" i="2"/>
  <c r="A173" i="2"/>
  <c r="B172" i="2"/>
  <c r="M172" i="2" l="1"/>
  <c r="K172" i="2"/>
  <c r="A174" i="2"/>
  <c r="B173" i="2"/>
  <c r="K173" i="2" l="1"/>
  <c r="M173" i="2"/>
  <c r="A175" i="2"/>
  <c r="B174" i="2"/>
  <c r="K174" i="2" l="1"/>
  <c r="M174" i="2"/>
  <c r="A176" i="2"/>
  <c r="B175" i="2"/>
  <c r="K175" i="2" l="1"/>
  <c r="M175" i="2"/>
  <c r="A177" i="2"/>
  <c r="B176" i="2"/>
  <c r="K176" i="2" l="1"/>
  <c r="M176" i="2"/>
  <c r="A178" i="2"/>
  <c r="B177" i="2"/>
  <c r="K177" i="2" l="1"/>
  <c r="M177" i="2"/>
  <c r="A179" i="2"/>
  <c r="B178" i="2"/>
  <c r="K178" i="2" l="1"/>
  <c r="M178" i="2"/>
  <c r="A180" i="2"/>
  <c r="B179" i="2"/>
  <c r="M179" i="2" l="1"/>
  <c r="K179" i="2"/>
  <c r="A181" i="2"/>
  <c r="B180" i="2"/>
  <c r="M180" i="2" l="1"/>
  <c r="K180" i="2"/>
  <c r="A182" i="2"/>
  <c r="B181" i="2"/>
  <c r="K181" i="2" l="1"/>
  <c r="M181" i="2"/>
  <c r="A183" i="2"/>
  <c r="B182" i="2"/>
  <c r="K182" i="2" l="1"/>
  <c r="M182" i="2"/>
  <c r="A184" i="2"/>
  <c r="B183" i="2"/>
  <c r="K183" i="2" l="1"/>
  <c r="M183" i="2"/>
  <c r="A185" i="2"/>
  <c r="B184" i="2"/>
  <c r="K184" i="2" l="1"/>
  <c r="M184" i="2"/>
  <c r="A186" i="2"/>
  <c r="B185" i="2"/>
  <c r="K185" i="2" l="1"/>
  <c r="M185" i="2"/>
  <c r="A187" i="2"/>
  <c r="B186" i="2"/>
  <c r="K186" i="2" l="1"/>
  <c r="M186" i="2"/>
  <c r="A188" i="2"/>
  <c r="B187" i="2"/>
  <c r="K187" i="2" l="1"/>
  <c r="M187" i="2"/>
  <c r="A189" i="2"/>
  <c r="B188" i="2"/>
  <c r="M188" i="2" l="1"/>
  <c r="K188" i="2"/>
  <c r="A190" i="2"/>
  <c r="B189" i="2"/>
  <c r="K189" i="2" l="1"/>
  <c r="M189" i="2"/>
  <c r="A191" i="2"/>
  <c r="B190" i="2"/>
  <c r="K190" i="2" l="1"/>
  <c r="M190" i="2"/>
  <c r="A192" i="2"/>
  <c r="B191" i="2"/>
  <c r="K191" i="2" l="1"/>
  <c r="M191" i="2"/>
  <c r="A193" i="2"/>
  <c r="B192" i="2"/>
  <c r="K192" i="2" l="1"/>
  <c r="M192" i="2"/>
  <c r="A194" i="2"/>
  <c r="B193" i="2"/>
  <c r="K193" i="2" l="1"/>
  <c r="M193" i="2"/>
  <c r="A195" i="2"/>
  <c r="B194" i="2"/>
  <c r="K194" i="2" l="1"/>
  <c r="M194" i="2"/>
  <c r="A196" i="2"/>
  <c r="B195" i="2"/>
  <c r="K195" i="2" l="1"/>
  <c r="M195" i="2"/>
  <c r="A197" i="2"/>
  <c r="B196" i="2"/>
  <c r="M196" i="2" l="1"/>
  <c r="K196" i="2"/>
  <c r="A198" i="2"/>
  <c r="B197" i="2"/>
  <c r="K197" i="2" l="1"/>
  <c r="M197" i="2"/>
  <c r="A199" i="2"/>
  <c r="B198" i="2"/>
  <c r="K198" i="2" l="1"/>
  <c r="M198" i="2"/>
  <c r="A200" i="2"/>
  <c r="B199" i="2"/>
  <c r="K199" i="2" l="1"/>
  <c r="M199" i="2"/>
  <c r="A201" i="2"/>
  <c r="B200" i="2"/>
  <c r="K200" i="2" l="1"/>
  <c r="M200" i="2"/>
  <c r="A202" i="2"/>
  <c r="B201" i="2"/>
  <c r="K201" i="2" l="1"/>
  <c r="M201" i="2"/>
  <c r="A203" i="2"/>
  <c r="B202" i="2"/>
  <c r="K202" i="2" l="1"/>
  <c r="M202" i="2"/>
  <c r="A204" i="2"/>
  <c r="B203" i="2"/>
  <c r="K203" i="2" l="1"/>
  <c r="M203" i="2"/>
  <c r="A205" i="2"/>
  <c r="B204" i="2"/>
  <c r="K204" i="2" l="1"/>
  <c r="M204" i="2"/>
  <c r="A206" i="2"/>
  <c r="B205" i="2"/>
  <c r="K205" i="2" l="1"/>
  <c r="M205" i="2"/>
  <c r="A207" i="2"/>
  <c r="B206" i="2"/>
  <c r="K206" i="2" l="1"/>
  <c r="M206" i="2"/>
  <c r="A208" i="2"/>
  <c r="B207" i="2"/>
  <c r="K207" i="2" l="1"/>
  <c r="M207" i="2"/>
  <c r="A209" i="2"/>
  <c r="B208" i="2"/>
  <c r="K208" i="2" l="1"/>
  <c r="M208" i="2"/>
  <c r="A210" i="2"/>
  <c r="B209" i="2"/>
  <c r="K209" i="2" l="1"/>
  <c r="M209" i="2"/>
  <c r="A211" i="2"/>
  <c r="B210" i="2"/>
  <c r="K210" i="2" l="1"/>
  <c r="M210" i="2"/>
  <c r="A212" i="2"/>
  <c r="B211" i="2"/>
  <c r="K211" i="2" l="1"/>
  <c r="M211" i="2"/>
  <c r="A213" i="2"/>
  <c r="B212" i="2"/>
  <c r="K212" i="2" l="1"/>
  <c r="M212" i="2"/>
  <c r="A214" i="2"/>
  <c r="B213" i="2"/>
  <c r="K213" i="2" l="1"/>
  <c r="M213" i="2"/>
  <c r="A215" i="2"/>
  <c r="B214" i="2"/>
  <c r="K214" i="2" l="1"/>
  <c r="M214" i="2"/>
  <c r="A216" i="2"/>
  <c r="B215" i="2"/>
  <c r="K215" i="2" l="1"/>
  <c r="M215" i="2"/>
  <c r="A217" i="2"/>
  <c r="B216" i="2"/>
  <c r="K216" i="2" l="1"/>
  <c r="M216" i="2"/>
  <c r="A218" i="2"/>
  <c r="B217" i="2"/>
  <c r="K217" i="2" l="1"/>
  <c r="M217" i="2"/>
  <c r="A219" i="2"/>
  <c r="B218" i="2"/>
  <c r="K218" i="2" l="1"/>
  <c r="M218" i="2"/>
  <c r="A220" i="2"/>
  <c r="B219" i="2"/>
  <c r="K219" i="2" l="1"/>
  <c r="M219" i="2"/>
  <c r="A221" i="2"/>
  <c r="B220" i="2"/>
  <c r="M220" i="2" l="1"/>
  <c r="K220" i="2"/>
  <c r="A222" i="2"/>
  <c r="B221" i="2"/>
  <c r="K221" i="2" l="1"/>
  <c r="M221" i="2"/>
  <c r="A223" i="2"/>
  <c r="B222" i="2"/>
  <c r="K222" i="2" l="1"/>
  <c r="M222" i="2"/>
  <c r="A224" i="2"/>
  <c r="B223" i="2"/>
  <c r="K223" i="2" l="1"/>
  <c r="M223" i="2"/>
  <c r="A225" i="2"/>
  <c r="B224" i="2"/>
  <c r="K224" i="2" l="1"/>
  <c r="M224" i="2"/>
  <c r="A226" i="2"/>
  <c r="B225" i="2"/>
  <c r="K225" i="2" l="1"/>
  <c r="M225" i="2"/>
  <c r="A227" i="2"/>
  <c r="B226" i="2"/>
  <c r="K226" i="2" l="1"/>
  <c r="M226" i="2"/>
  <c r="A228" i="2"/>
  <c r="B227" i="2"/>
  <c r="K227" i="2" l="1"/>
  <c r="M227" i="2"/>
  <c r="A229" i="2"/>
  <c r="B228" i="2"/>
  <c r="M228" i="2" l="1"/>
  <c r="K228" i="2"/>
  <c r="A230" i="2"/>
  <c r="B229" i="2"/>
  <c r="K229" i="2" l="1"/>
  <c r="M229" i="2"/>
  <c r="A231" i="2"/>
  <c r="B230" i="2"/>
  <c r="K230" i="2" l="1"/>
  <c r="M230" i="2"/>
  <c r="A232" i="2"/>
  <c r="B231" i="2"/>
  <c r="K231" i="2" l="1"/>
  <c r="M231" i="2"/>
  <c r="A233" i="2"/>
  <c r="B232" i="2"/>
  <c r="K232" i="2" l="1"/>
  <c r="M232" i="2"/>
  <c r="A234" i="2"/>
  <c r="B233" i="2"/>
  <c r="K233" i="2" l="1"/>
  <c r="M233" i="2"/>
  <c r="A235" i="2"/>
  <c r="B234" i="2"/>
  <c r="K234" i="2" l="1"/>
  <c r="M234" i="2"/>
  <c r="A236" i="2"/>
  <c r="B235" i="2"/>
  <c r="K235" i="2" l="1"/>
  <c r="M235" i="2"/>
  <c r="A237" i="2"/>
  <c r="B236" i="2"/>
  <c r="M236" i="2" l="1"/>
  <c r="K236" i="2"/>
  <c r="A238" i="2"/>
  <c r="B237" i="2"/>
  <c r="K237" i="2" l="1"/>
  <c r="M237" i="2"/>
  <c r="A239" i="2"/>
  <c r="B238" i="2"/>
  <c r="K238" i="2" l="1"/>
  <c r="M238" i="2"/>
  <c r="A240" i="2"/>
  <c r="B239" i="2"/>
  <c r="K239" i="2" l="1"/>
  <c r="M239" i="2"/>
  <c r="A241" i="2"/>
  <c r="B240" i="2"/>
  <c r="K240" i="2" l="1"/>
  <c r="M240" i="2"/>
  <c r="A242" i="2"/>
  <c r="B241" i="2"/>
  <c r="K241" i="2" l="1"/>
  <c r="M241" i="2"/>
  <c r="A243" i="2"/>
  <c r="B242" i="2"/>
  <c r="K242" i="2" l="1"/>
  <c r="M242" i="2"/>
  <c r="A244" i="2"/>
  <c r="B243" i="2"/>
  <c r="K243" i="2" l="1"/>
  <c r="M243" i="2"/>
  <c r="A245" i="2"/>
  <c r="B244" i="2"/>
  <c r="M244" i="2" l="1"/>
  <c r="K244" i="2"/>
  <c r="A246" i="2"/>
  <c r="B245" i="2"/>
  <c r="K245" i="2" l="1"/>
  <c r="M245" i="2"/>
  <c r="A247" i="2"/>
  <c r="B246" i="2"/>
  <c r="K246" i="2" l="1"/>
  <c r="M246" i="2"/>
  <c r="A248" i="2"/>
  <c r="B247" i="2"/>
  <c r="K247" i="2" l="1"/>
  <c r="M247" i="2"/>
  <c r="A249" i="2"/>
  <c r="B248" i="2"/>
  <c r="K248" i="2" l="1"/>
  <c r="M248" i="2"/>
  <c r="A250" i="2"/>
  <c r="B249" i="2"/>
  <c r="K249" i="2" l="1"/>
  <c r="M249" i="2"/>
  <c r="A251" i="2"/>
  <c r="B250" i="2"/>
  <c r="K250" i="2" l="1"/>
  <c r="M250" i="2"/>
  <c r="A252" i="2"/>
  <c r="B251" i="2"/>
  <c r="K251" i="2" l="1"/>
  <c r="M251" i="2"/>
  <c r="A253" i="2"/>
  <c r="B252" i="2"/>
  <c r="M252" i="2" l="1"/>
  <c r="K252" i="2"/>
  <c r="A254" i="2"/>
  <c r="B253" i="2"/>
  <c r="K253" i="2" l="1"/>
  <c r="M253" i="2"/>
  <c r="A255" i="2"/>
  <c r="B254" i="2"/>
  <c r="K254" i="2" l="1"/>
  <c r="M254" i="2"/>
  <c r="A256" i="2"/>
  <c r="B255" i="2"/>
  <c r="K255" i="2" l="1"/>
  <c r="M255" i="2"/>
  <c r="A257" i="2"/>
  <c r="B256" i="2"/>
  <c r="K256" i="2" l="1"/>
  <c r="M256" i="2"/>
  <c r="A258" i="2"/>
  <c r="B257" i="2"/>
  <c r="K257" i="2" l="1"/>
  <c r="M257" i="2"/>
  <c r="A259" i="2"/>
  <c r="B258" i="2"/>
  <c r="K258" i="2" l="1"/>
  <c r="M258" i="2"/>
  <c r="A260" i="2"/>
  <c r="B259" i="2"/>
  <c r="K259" i="2" l="1"/>
  <c r="M259" i="2"/>
  <c r="A261" i="2"/>
  <c r="B260" i="2"/>
  <c r="M260" i="2" l="1"/>
  <c r="K260" i="2"/>
  <c r="A262" i="2"/>
  <c r="B261" i="2"/>
  <c r="K261" i="2" l="1"/>
  <c r="M261" i="2"/>
  <c r="A263" i="2"/>
  <c r="B262" i="2"/>
  <c r="K262" i="2" l="1"/>
  <c r="M262" i="2"/>
  <c r="A264" i="2"/>
  <c r="B263" i="2"/>
  <c r="K263" i="2" l="1"/>
  <c r="M263" i="2"/>
  <c r="A265" i="2"/>
  <c r="B264" i="2"/>
  <c r="K264" i="2" l="1"/>
  <c r="M264" i="2"/>
  <c r="A266" i="2"/>
  <c r="B265" i="2"/>
  <c r="K265" i="2" l="1"/>
  <c r="M265" i="2"/>
  <c r="A267" i="2"/>
  <c r="B266" i="2"/>
  <c r="K266" i="2" l="1"/>
  <c r="M266" i="2"/>
  <c r="A268" i="2"/>
  <c r="B267" i="2"/>
  <c r="K267" i="2" l="1"/>
  <c r="M267" i="2"/>
  <c r="A269" i="2"/>
  <c r="B268" i="2"/>
  <c r="K268" i="2" l="1"/>
  <c r="M268" i="2"/>
  <c r="A270" i="2"/>
  <c r="B269" i="2"/>
  <c r="K269" i="2" l="1"/>
  <c r="M269" i="2"/>
  <c r="A271" i="2"/>
  <c r="B270" i="2"/>
  <c r="K270" i="2" l="1"/>
  <c r="M270" i="2"/>
  <c r="A272" i="2"/>
  <c r="B271" i="2"/>
  <c r="K271" i="2" l="1"/>
  <c r="M271" i="2"/>
  <c r="A273" i="2"/>
  <c r="B272" i="2"/>
  <c r="K272" i="2" l="1"/>
  <c r="M272" i="2"/>
  <c r="A274" i="2"/>
  <c r="B273" i="2"/>
  <c r="K273" i="2" l="1"/>
  <c r="M273" i="2"/>
  <c r="A275" i="2"/>
  <c r="B274" i="2"/>
  <c r="K274" i="2" l="1"/>
  <c r="M274" i="2"/>
  <c r="A276" i="2"/>
  <c r="B275" i="2"/>
  <c r="K275" i="2" l="1"/>
  <c r="M275" i="2"/>
  <c r="A277" i="2"/>
  <c r="B276" i="2"/>
  <c r="K276" i="2" l="1"/>
  <c r="M276" i="2"/>
  <c r="A278" i="2"/>
  <c r="B277" i="2"/>
  <c r="K277" i="2" l="1"/>
  <c r="M277" i="2"/>
  <c r="A279" i="2"/>
  <c r="B278" i="2"/>
  <c r="K278" i="2" l="1"/>
  <c r="M278" i="2"/>
  <c r="A280" i="2"/>
  <c r="B279" i="2"/>
  <c r="K279" i="2" l="1"/>
  <c r="M279" i="2"/>
  <c r="A281" i="2"/>
  <c r="B280" i="2"/>
  <c r="K280" i="2" l="1"/>
  <c r="M280" i="2"/>
  <c r="A282" i="2"/>
  <c r="B281" i="2"/>
  <c r="K281" i="2" l="1"/>
  <c r="M281" i="2"/>
  <c r="A283" i="2"/>
  <c r="B282" i="2"/>
  <c r="K282" i="2" l="1"/>
  <c r="M282" i="2"/>
  <c r="A284" i="2"/>
  <c r="B283" i="2"/>
  <c r="K283" i="2" l="1"/>
  <c r="M283" i="2"/>
  <c r="A285" i="2"/>
  <c r="B284" i="2"/>
  <c r="M284" i="2" l="1"/>
  <c r="K284" i="2"/>
  <c r="A286" i="2"/>
  <c r="B285" i="2"/>
  <c r="K285" i="2" l="1"/>
  <c r="M285" i="2"/>
  <c r="A287" i="2"/>
  <c r="B286" i="2"/>
  <c r="K286" i="2" l="1"/>
  <c r="M286" i="2"/>
  <c r="A288" i="2"/>
  <c r="B287" i="2"/>
  <c r="K287" i="2" l="1"/>
  <c r="M287" i="2"/>
  <c r="A289" i="2"/>
  <c r="B288" i="2"/>
  <c r="K288" i="2" l="1"/>
  <c r="M288" i="2"/>
  <c r="A290" i="2"/>
  <c r="B289" i="2"/>
  <c r="K289" i="2" l="1"/>
  <c r="M289" i="2"/>
  <c r="A291" i="2"/>
  <c r="B290" i="2"/>
  <c r="K290" i="2" l="1"/>
  <c r="M290" i="2"/>
  <c r="A292" i="2"/>
  <c r="B291" i="2"/>
  <c r="K291" i="2" l="1"/>
  <c r="M291" i="2"/>
  <c r="A293" i="2"/>
  <c r="B292" i="2"/>
  <c r="M292" i="2" l="1"/>
  <c r="K292" i="2"/>
  <c r="A294" i="2"/>
  <c r="B293" i="2"/>
  <c r="K293" i="2" l="1"/>
  <c r="M293" i="2"/>
  <c r="A295" i="2"/>
  <c r="B294" i="2"/>
  <c r="K294" i="2" l="1"/>
  <c r="M294" i="2"/>
  <c r="A296" i="2"/>
  <c r="B295" i="2"/>
  <c r="K295" i="2" l="1"/>
  <c r="M295" i="2"/>
  <c r="A297" i="2"/>
  <c r="B296" i="2"/>
  <c r="K296" i="2" l="1"/>
  <c r="M296" i="2"/>
  <c r="A298" i="2"/>
  <c r="B297" i="2"/>
  <c r="K297" i="2" l="1"/>
  <c r="M297" i="2"/>
  <c r="A299" i="2"/>
  <c r="B298" i="2"/>
  <c r="K298" i="2" l="1"/>
  <c r="M298" i="2"/>
  <c r="A300" i="2"/>
  <c r="B299" i="2"/>
  <c r="K299" i="2" l="1"/>
  <c r="M299" i="2"/>
  <c r="A301" i="2"/>
  <c r="B300" i="2"/>
  <c r="M300" i="2" l="1"/>
  <c r="K300" i="2"/>
  <c r="A302" i="2"/>
  <c r="B301" i="2"/>
  <c r="K301" i="2" l="1"/>
  <c r="M301" i="2"/>
  <c r="A303" i="2"/>
  <c r="B302" i="2"/>
  <c r="K302" i="2" l="1"/>
  <c r="M302" i="2"/>
  <c r="A304" i="2"/>
  <c r="B303" i="2"/>
  <c r="K303" i="2" l="1"/>
  <c r="M303" i="2"/>
  <c r="A305" i="2"/>
  <c r="B304" i="2"/>
  <c r="K304" i="2" l="1"/>
  <c r="M304" i="2"/>
  <c r="A306" i="2"/>
  <c r="B305" i="2"/>
  <c r="K305" i="2" l="1"/>
  <c r="M305" i="2"/>
  <c r="A307" i="2"/>
  <c r="B306" i="2"/>
  <c r="K306" i="2" l="1"/>
  <c r="M306" i="2"/>
  <c r="A308" i="2"/>
  <c r="B307" i="2"/>
  <c r="K307" i="2" l="1"/>
  <c r="M307" i="2"/>
  <c r="A309" i="2"/>
  <c r="B308" i="2"/>
  <c r="M308" i="2" l="1"/>
  <c r="K308" i="2"/>
  <c r="A310" i="2"/>
  <c r="B309" i="2"/>
  <c r="K309" i="2" l="1"/>
  <c r="M309" i="2"/>
  <c r="A311" i="2"/>
  <c r="B310" i="2"/>
  <c r="K310" i="2" l="1"/>
  <c r="M310" i="2"/>
  <c r="A312" i="2"/>
  <c r="B311" i="2"/>
  <c r="K311" i="2" l="1"/>
  <c r="M311" i="2"/>
  <c r="A313" i="2"/>
  <c r="B312" i="2"/>
  <c r="K312" i="2" l="1"/>
  <c r="M312" i="2"/>
  <c r="A314" i="2"/>
  <c r="B313" i="2"/>
  <c r="K313" i="2" l="1"/>
  <c r="M313" i="2"/>
  <c r="A315" i="2"/>
  <c r="B314" i="2"/>
  <c r="K314" i="2" l="1"/>
  <c r="M314" i="2"/>
  <c r="A316" i="2"/>
  <c r="B315" i="2"/>
  <c r="K315" i="2" l="1"/>
  <c r="M315" i="2"/>
  <c r="A317" i="2"/>
  <c r="B316" i="2"/>
  <c r="M316" i="2" l="1"/>
  <c r="K316" i="2"/>
  <c r="A318" i="2"/>
  <c r="B317" i="2"/>
  <c r="K317" i="2" l="1"/>
  <c r="M317" i="2"/>
  <c r="A319" i="2"/>
  <c r="B318" i="2"/>
  <c r="K318" i="2" l="1"/>
  <c r="M318" i="2"/>
  <c r="A320" i="2"/>
  <c r="B319" i="2"/>
  <c r="K319" i="2" l="1"/>
  <c r="M319" i="2"/>
  <c r="A321" i="2"/>
  <c r="B320" i="2"/>
  <c r="K320" i="2" l="1"/>
  <c r="M320" i="2"/>
  <c r="A322" i="2"/>
  <c r="B321" i="2"/>
  <c r="K321" i="2" l="1"/>
  <c r="M321" i="2"/>
  <c r="A323" i="2"/>
  <c r="B322" i="2"/>
  <c r="K322" i="2" l="1"/>
  <c r="M322" i="2"/>
  <c r="A324" i="2"/>
  <c r="B323" i="2"/>
  <c r="K323" i="2" l="1"/>
  <c r="M323" i="2"/>
  <c r="A325" i="2"/>
  <c r="B324" i="2"/>
  <c r="M324" i="2" l="1"/>
  <c r="K324" i="2"/>
  <c r="A326" i="2"/>
  <c r="B325" i="2"/>
  <c r="K325" i="2" l="1"/>
  <c r="M325" i="2"/>
  <c r="A327" i="2"/>
  <c r="B326" i="2"/>
  <c r="K326" i="2" l="1"/>
  <c r="M326" i="2"/>
  <c r="A328" i="2"/>
  <c r="B327" i="2"/>
  <c r="K327" i="2" l="1"/>
  <c r="M327" i="2"/>
  <c r="A329" i="2"/>
  <c r="B328" i="2"/>
  <c r="K328" i="2" l="1"/>
  <c r="M328" i="2"/>
  <c r="A330" i="2"/>
  <c r="B329" i="2"/>
  <c r="K329" i="2" l="1"/>
  <c r="M329" i="2"/>
  <c r="A331" i="2"/>
  <c r="B330" i="2"/>
  <c r="K330" i="2" l="1"/>
  <c r="M330" i="2"/>
  <c r="A332" i="2"/>
  <c r="B331" i="2"/>
  <c r="K331" i="2" l="1"/>
  <c r="M331" i="2"/>
  <c r="A333" i="2"/>
  <c r="B332" i="2"/>
  <c r="K332" i="2" l="1"/>
  <c r="M332" i="2"/>
  <c r="A334" i="2"/>
  <c r="B333" i="2"/>
  <c r="K333" i="2" l="1"/>
  <c r="M333" i="2"/>
  <c r="A335" i="2"/>
  <c r="B334" i="2"/>
  <c r="K334" i="2" l="1"/>
  <c r="M334" i="2"/>
  <c r="A336" i="2"/>
  <c r="B335" i="2"/>
  <c r="K335" i="2" l="1"/>
  <c r="M335" i="2"/>
  <c r="A337" i="2"/>
  <c r="B336" i="2"/>
  <c r="K336" i="2" l="1"/>
  <c r="M336" i="2"/>
  <c r="A338" i="2"/>
  <c r="B337" i="2"/>
  <c r="K337" i="2" l="1"/>
  <c r="M337" i="2"/>
  <c r="A339" i="2"/>
  <c r="B338" i="2"/>
  <c r="K338" i="2" l="1"/>
  <c r="M338" i="2"/>
  <c r="A340" i="2"/>
  <c r="B339" i="2"/>
  <c r="K339" i="2" l="1"/>
  <c r="M339" i="2"/>
  <c r="A341" i="2"/>
  <c r="B340" i="2"/>
  <c r="K340" i="2" l="1"/>
  <c r="M340" i="2"/>
  <c r="A342" i="2"/>
  <c r="B341" i="2"/>
  <c r="K341" i="2" l="1"/>
  <c r="M341" i="2"/>
  <c r="A343" i="2"/>
  <c r="B342" i="2"/>
  <c r="K342" i="2" l="1"/>
  <c r="M342" i="2"/>
  <c r="A344" i="2"/>
  <c r="B343" i="2"/>
  <c r="K343" i="2" l="1"/>
  <c r="M343" i="2"/>
  <c r="A345" i="2"/>
  <c r="B344" i="2"/>
  <c r="K344" i="2" l="1"/>
  <c r="M344" i="2"/>
  <c r="A346" i="2"/>
  <c r="B345" i="2"/>
  <c r="K345" i="2" l="1"/>
  <c r="M345" i="2"/>
  <c r="A347" i="2"/>
  <c r="B346" i="2"/>
  <c r="K346" i="2" l="1"/>
  <c r="M346" i="2"/>
  <c r="A348" i="2"/>
  <c r="B347" i="2"/>
  <c r="K347" i="2" l="1"/>
  <c r="M347" i="2"/>
  <c r="A349" i="2"/>
  <c r="B348" i="2"/>
  <c r="M348" i="2" l="1"/>
  <c r="K348" i="2"/>
  <c r="A350" i="2"/>
  <c r="B349" i="2"/>
  <c r="K349" i="2" l="1"/>
  <c r="M349" i="2"/>
  <c r="A351" i="2"/>
  <c r="B350" i="2"/>
  <c r="K350" i="2" l="1"/>
  <c r="M350" i="2"/>
  <c r="A352" i="2"/>
  <c r="B351" i="2"/>
  <c r="K351" i="2" l="1"/>
  <c r="M351" i="2"/>
  <c r="A353" i="2"/>
  <c r="B352" i="2"/>
  <c r="K352" i="2" l="1"/>
  <c r="M352" i="2"/>
  <c r="A354" i="2"/>
  <c r="B353" i="2"/>
  <c r="K353" i="2" l="1"/>
  <c r="M353" i="2"/>
  <c r="A355" i="2"/>
  <c r="B354" i="2"/>
  <c r="K354" i="2" l="1"/>
  <c r="M354" i="2"/>
  <c r="A356" i="2"/>
  <c r="B355" i="2"/>
  <c r="K355" i="2" l="1"/>
  <c r="M355" i="2"/>
  <c r="A357" i="2"/>
  <c r="B356" i="2"/>
  <c r="M356" i="2" l="1"/>
  <c r="K356" i="2"/>
  <c r="A358" i="2"/>
  <c r="B357" i="2"/>
  <c r="K357" i="2" l="1"/>
  <c r="M357" i="2"/>
  <c r="A359" i="2"/>
  <c r="B358" i="2"/>
  <c r="K358" i="2" l="1"/>
  <c r="M358" i="2"/>
  <c r="A360" i="2"/>
  <c r="B359" i="2"/>
  <c r="K359" i="2" l="1"/>
  <c r="M359" i="2"/>
  <c r="A361" i="2"/>
  <c r="B360" i="2"/>
  <c r="K360" i="2" l="1"/>
  <c r="M360" i="2"/>
  <c r="A362" i="2"/>
  <c r="B361" i="2"/>
  <c r="K361" i="2" l="1"/>
  <c r="M361" i="2"/>
  <c r="A363" i="2"/>
  <c r="B362" i="2"/>
  <c r="K362" i="2" l="1"/>
  <c r="M362" i="2"/>
  <c r="A364" i="2"/>
  <c r="B363" i="2"/>
  <c r="K363" i="2" l="1"/>
  <c r="M363" i="2"/>
  <c r="A365" i="2"/>
  <c r="B364" i="2"/>
  <c r="M364" i="2" l="1"/>
  <c r="K364" i="2"/>
  <c r="A366" i="2"/>
  <c r="B365" i="2"/>
  <c r="K365" i="2" l="1"/>
  <c r="M365" i="2"/>
  <c r="A367" i="2"/>
  <c r="B366" i="2"/>
  <c r="K366" i="2" l="1"/>
  <c r="M366" i="2"/>
  <c r="A368" i="2"/>
  <c r="B367" i="2"/>
  <c r="K367" i="2" l="1"/>
  <c r="M367" i="2"/>
  <c r="A369" i="2"/>
  <c r="B368" i="2"/>
  <c r="K368" i="2" l="1"/>
  <c r="M368" i="2"/>
  <c r="A370" i="2"/>
  <c r="B369" i="2"/>
  <c r="K369" i="2" l="1"/>
  <c r="M369" i="2"/>
  <c r="A371" i="2"/>
  <c r="B370" i="2"/>
  <c r="K370" i="2" l="1"/>
  <c r="M370" i="2"/>
  <c r="A372" i="2"/>
  <c r="B371" i="2"/>
  <c r="K371" i="2" l="1"/>
  <c r="M371" i="2"/>
  <c r="A373" i="2"/>
  <c r="B372" i="2"/>
  <c r="M372" i="2" l="1"/>
  <c r="K372" i="2"/>
  <c r="A374" i="2"/>
  <c r="B373" i="2"/>
  <c r="K373" i="2" l="1"/>
  <c r="M373" i="2"/>
  <c r="A375" i="2"/>
  <c r="B374" i="2"/>
  <c r="K374" i="2" l="1"/>
  <c r="M374" i="2"/>
  <c r="A376" i="2"/>
  <c r="B375" i="2"/>
  <c r="K375" i="2" l="1"/>
  <c r="M375" i="2"/>
  <c r="A377" i="2"/>
  <c r="B376" i="2"/>
  <c r="K376" i="2" l="1"/>
  <c r="M376" i="2"/>
  <c r="A378" i="2"/>
  <c r="B377" i="2"/>
  <c r="K377" i="2" l="1"/>
  <c r="M377" i="2"/>
  <c r="A379" i="2"/>
  <c r="B378" i="2"/>
  <c r="K378" i="2" l="1"/>
  <c r="M378" i="2"/>
  <c r="A380" i="2"/>
  <c r="B379" i="2"/>
  <c r="K379" i="2" l="1"/>
  <c r="M379" i="2"/>
  <c r="A381" i="2"/>
  <c r="B380" i="2"/>
  <c r="M380" i="2" l="1"/>
  <c r="K380" i="2"/>
  <c r="A382" i="2"/>
  <c r="B381" i="2"/>
  <c r="K381" i="2" l="1"/>
  <c r="M381" i="2"/>
  <c r="A383" i="2"/>
  <c r="B382" i="2"/>
  <c r="K382" i="2" l="1"/>
  <c r="M382" i="2"/>
  <c r="A384" i="2"/>
  <c r="B383" i="2"/>
  <c r="K383" i="2" l="1"/>
  <c r="M383" i="2"/>
  <c r="A385" i="2"/>
  <c r="B384" i="2"/>
  <c r="K384" i="2" l="1"/>
  <c r="M384" i="2"/>
  <c r="A386" i="2"/>
  <c r="B385" i="2"/>
  <c r="K385" i="2" l="1"/>
  <c r="M385" i="2"/>
  <c r="A387" i="2"/>
  <c r="B386" i="2"/>
  <c r="K386" i="2" l="1"/>
  <c r="M386" i="2"/>
  <c r="A388" i="2"/>
  <c r="B387" i="2"/>
  <c r="K387" i="2" l="1"/>
  <c r="M387" i="2"/>
  <c r="A389" i="2"/>
  <c r="B388" i="2"/>
  <c r="M388" i="2" l="1"/>
  <c r="K388" i="2"/>
  <c r="A390" i="2"/>
  <c r="B389" i="2"/>
  <c r="K389" i="2" l="1"/>
  <c r="M389" i="2"/>
  <c r="A391" i="2"/>
  <c r="B390" i="2"/>
  <c r="K390" i="2" l="1"/>
  <c r="M390" i="2"/>
  <c r="A392" i="2"/>
  <c r="B391" i="2"/>
  <c r="K391" i="2" l="1"/>
  <c r="M391" i="2"/>
  <c r="A393" i="2"/>
  <c r="B392" i="2"/>
  <c r="K392" i="2" l="1"/>
  <c r="M392" i="2"/>
  <c r="A394" i="2"/>
  <c r="B393" i="2"/>
  <c r="K393" i="2" l="1"/>
  <c r="M393" i="2"/>
  <c r="A395" i="2"/>
  <c r="B394" i="2"/>
  <c r="K394" i="2" l="1"/>
  <c r="M394" i="2"/>
  <c r="A396" i="2"/>
  <c r="B395" i="2"/>
  <c r="K395" i="2" l="1"/>
  <c r="M395" i="2"/>
  <c r="A397" i="2"/>
  <c r="B396" i="2"/>
  <c r="K396" i="2" l="1"/>
  <c r="M396" i="2"/>
  <c r="A398" i="2"/>
  <c r="B397" i="2"/>
  <c r="K397" i="2" l="1"/>
  <c r="M397" i="2"/>
  <c r="A399" i="2"/>
  <c r="B398" i="2"/>
  <c r="K398" i="2" l="1"/>
  <c r="M398" i="2"/>
  <c r="A400" i="2"/>
  <c r="B399" i="2"/>
  <c r="K399" i="2" l="1"/>
  <c r="M399" i="2"/>
  <c r="A401" i="2"/>
  <c r="B400" i="2"/>
  <c r="K400" i="2" l="1"/>
  <c r="M400" i="2"/>
  <c r="A402" i="2"/>
  <c r="B401" i="2"/>
  <c r="K401" i="2" l="1"/>
  <c r="M401" i="2"/>
  <c r="A403" i="2"/>
  <c r="B402" i="2"/>
  <c r="K402" i="2" l="1"/>
  <c r="M402" i="2"/>
  <c r="A404" i="2"/>
  <c r="B403" i="2"/>
  <c r="K403" i="2" l="1"/>
  <c r="M403" i="2"/>
  <c r="A405" i="2"/>
  <c r="B404" i="2"/>
  <c r="K404" i="2" l="1"/>
  <c r="M404" i="2"/>
  <c r="A406" i="2"/>
  <c r="B405" i="2"/>
  <c r="K405" i="2" l="1"/>
  <c r="M405" i="2"/>
  <c r="A407" i="2"/>
  <c r="B406" i="2"/>
  <c r="K406" i="2" l="1"/>
  <c r="M406" i="2"/>
  <c r="A408" i="2"/>
  <c r="B407" i="2"/>
  <c r="K407" i="2" l="1"/>
  <c r="M407" i="2"/>
  <c r="A409" i="2"/>
  <c r="B408" i="2"/>
  <c r="K408" i="2" l="1"/>
  <c r="M408" i="2"/>
  <c r="A410" i="2"/>
  <c r="B409" i="2"/>
  <c r="K409" i="2" l="1"/>
  <c r="M409" i="2"/>
  <c r="A411" i="2"/>
  <c r="B410" i="2"/>
  <c r="K410" i="2" l="1"/>
  <c r="M410" i="2"/>
  <c r="A412" i="2"/>
  <c r="B411" i="2"/>
  <c r="K411" i="2" l="1"/>
  <c r="M411" i="2"/>
  <c r="A413" i="2"/>
  <c r="B412" i="2"/>
  <c r="M412" i="2" l="1"/>
  <c r="K412" i="2"/>
  <c r="A414" i="2"/>
  <c r="B413" i="2"/>
  <c r="K413" i="2" l="1"/>
  <c r="M413" i="2"/>
  <c r="A415" i="2"/>
  <c r="B414" i="2"/>
  <c r="K414" i="2" l="1"/>
  <c r="M414" i="2"/>
  <c r="A416" i="2"/>
  <c r="B415" i="2"/>
  <c r="K415" i="2" l="1"/>
  <c r="M415" i="2"/>
  <c r="A417" i="2"/>
  <c r="B416" i="2"/>
  <c r="K416" i="2" l="1"/>
  <c r="M416" i="2"/>
  <c r="A418" i="2"/>
  <c r="B417" i="2"/>
  <c r="K417" i="2" l="1"/>
  <c r="M417" i="2"/>
  <c r="A419" i="2"/>
  <c r="B418" i="2"/>
  <c r="K418" i="2" l="1"/>
  <c r="M418" i="2"/>
  <c r="A420" i="2"/>
  <c r="B419" i="2"/>
  <c r="K419" i="2" l="1"/>
  <c r="M419" i="2"/>
  <c r="A421" i="2"/>
  <c r="B420" i="2"/>
  <c r="M420" i="2" l="1"/>
  <c r="K420" i="2"/>
  <c r="A422" i="2"/>
  <c r="B421" i="2"/>
  <c r="K421" i="2" l="1"/>
  <c r="M421" i="2"/>
  <c r="A423" i="2"/>
  <c r="B422" i="2"/>
  <c r="K422" i="2" l="1"/>
  <c r="M422" i="2"/>
  <c r="A424" i="2"/>
  <c r="B423" i="2"/>
  <c r="K423" i="2" l="1"/>
  <c r="M423" i="2"/>
  <c r="A425" i="2"/>
  <c r="B424" i="2"/>
  <c r="K424" i="2" l="1"/>
  <c r="M424" i="2"/>
  <c r="A426" i="2"/>
  <c r="B425" i="2"/>
  <c r="K425" i="2" l="1"/>
  <c r="M425" i="2"/>
  <c r="A427" i="2"/>
  <c r="B426" i="2"/>
  <c r="K426" i="2" l="1"/>
  <c r="M426" i="2"/>
  <c r="A428" i="2"/>
  <c r="B427" i="2"/>
  <c r="K427" i="2" l="1"/>
  <c r="M427" i="2"/>
  <c r="A429" i="2"/>
  <c r="B428" i="2"/>
  <c r="M428" i="2" l="1"/>
  <c r="K428" i="2"/>
  <c r="A430" i="2"/>
  <c r="B429" i="2"/>
  <c r="K429" i="2" l="1"/>
  <c r="M429" i="2"/>
  <c r="A431" i="2"/>
  <c r="B430" i="2"/>
  <c r="K430" i="2" l="1"/>
  <c r="M430" i="2"/>
  <c r="A432" i="2"/>
  <c r="B431" i="2"/>
  <c r="K431" i="2" l="1"/>
  <c r="M431" i="2"/>
  <c r="A433" i="2"/>
  <c r="B432" i="2"/>
  <c r="K432" i="2" l="1"/>
  <c r="M432" i="2"/>
  <c r="A434" i="2"/>
  <c r="B433" i="2"/>
  <c r="K433" i="2" l="1"/>
  <c r="M433" i="2"/>
  <c r="A435" i="2"/>
  <c r="B434" i="2"/>
  <c r="K434" i="2" l="1"/>
  <c r="M434" i="2"/>
  <c r="A436" i="2"/>
  <c r="B435" i="2"/>
  <c r="K435" i="2" l="1"/>
  <c r="M435" i="2"/>
  <c r="A437" i="2"/>
  <c r="B436" i="2"/>
  <c r="M436" i="2" l="1"/>
  <c r="K436" i="2"/>
  <c r="A438" i="2"/>
  <c r="B437" i="2"/>
  <c r="K437" i="2" l="1"/>
  <c r="M437" i="2"/>
  <c r="A439" i="2"/>
  <c r="B438" i="2"/>
  <c r="K438" i="2" l="1"/>
  <c r="M438" i="2"/>
  <c r="A440" i="2"/>
  <c r="B439" i="2"/>
  <c r="K439" i="2" l="1"/>
  <c r="M439" i="2"/>
  <c r="A441" i="2"/>
  <c r="B440" i="2"/>
  <c r="K440" i="2" l="1"/>
  <c r="M440" i="2"/>
  <c r="A442" i="2"/>
  <c r="B441" i="2"/>
  <c r="K441" i="2" l="1"/>
  <c r="M441" i="2"/>
  <c r="A443" i="2"/>
  <c r="B442" i="2"/>
  <c r="K442" i="2" l="1"/>
  <c r="M442" i="2"/>
  <c r="A444" i="2"/>
  <c r="B443" i="2"/>
  <c r="K443" i="2" l="1"/>
  <c r="M443" i="2"/>
  <c r="A445" i="2"/>
  <c r="B444" i="2"/>
  <c r="M444" i="2" l="1"/>
  <c r="K444" i="2"/>
  <c r="A446" i="2"/>
  <c r="B445" i="2"/>
  <c r="K445" i="2" l="1"/>
  <c r="M445" i="2"/>
  <c r="A447" i="2"/>
  <c r="B446" i="2"/>
  <c r="K446" i="2" l="1"/>
  <c r="M446" i="2"/>
  <c r="A448" i="2"/>
  <c r="B447" i="2"/>
  <c r="K447" i="2" l="1"/>
  <c r="M447" i="2"/>
  <c r="A449" i="2"/>
  <c r="B448" i="2"/>
  <c r="K448" i="2" l="1"/>
  <c r="M448" i="2"/>
  <c r="A450" i="2"/>
  <c r="B449" i="2"/>
  <c r="K449" i="2" l="1"/>
  <c r="M449" i="2"/>
  <c r="A451" i="2"/>
  <c r="B450" i="2"/>
  <c r="K450" i="2" l="1"/>
  <c r="M450" i="2"/>
  <c r="A452" i="2"/>
  <c r="B451" i="2"/>
  <c r="K451" i="2" l="1"/>
  <c r="M451" i="2"/>
  <c r="A453" i="2"/>
  <c r="B452" i="2"/>
  <c r="K452" i="2" l="1"/>
  <c r="M452" i="2"/>
  <c r="A454" i="2"/>
  <c r="B453" i="2"/>
  <c r="K453" i="2" l="1"/>
  <c r="M453" i="2"/>
  <c r="A455" i="2"/>
  <c r="B454" i="2"/>
  <c r="K454" i="2" l="1"/>
  <c r="M454" i="2"/>
  <c r="A456" i="2"/>
  <c r="B455" i="2"/>
  <c r="K455" i="2" l="1"/>
  <c r="M455" i="2"/>
  <c r="A457" i="2"/>
  <c r="B456" i="2"/>
  <c r="K456" i="2" l="1"/>
  <c r="M456" i="2"/>
  <c r="A458" i="2"/>
  <c r="B457" i="2"/>
  <c r="K457" i="2" l="1"/>
  <c r="M457" i="2"/>
  <c r="A459" i="2"/>
  <c r="B458" i="2"/>
  <c r="K458" i="2" l="1"/>
  <c r="M458" i="2"/>
  <c r="A460" i="2"/>
  <c r="B459" i="2"/>
  <c r="K459" i="2" l="1"/>
  <c r="M459" i="2"/>
  <c r="A461" i="2"/>
  <c r="B460" i="2"/>
  <c r="K460" i="2" l="1"/>
  <c r="M460" i="2"/>
  <c r="A462" i="2"/>
  <c r="B461" i="2"/>
  <c r="K461" i="2" l="1"/>
  <c r="M461" i="2"/>
  <c r="A463" i="2"/>
  <c r="B462" i="2"/>
  <c r="K462" i="2" l="1"/>
  <c r="M462" i="2"/>
  <c r="A464" i="2"/>
  <c r="B463" i="2"/>
  <c r="K463" i="2" l="1"/>
  <c r="M463" i="2"/>
  <c r="A465" i="2"/>
  <c r="B464" i="2"/>
  <c r="K464" i="2" l="1"/>
  <c r="M464" i="2"/>
  <c r="A466" i="2"/>
  <c r="B465" i="2"/>
  <c r="K465" i="2" l="1"/>
  <c r="M465" i="2"/>
  <c r="A467" i="2"/>
  <c r="B466" i="2"/>
  <c r="K466" i="2" l="1"/>
  <c r="M466" i="2"/>
  <c r="A468" i="2"/>
  <c r="B467" i="2"/>
  <c r="K467" i="2" l="1"/>
  <c r="M467" i="2"/>
  <c r="A469" i="2"/>
  <c r="B468" i="2"/>
  <c r="K468" i="2" l="1"/>
  <c r="M468" i="2"/>
  <c r="A470" i="2"/>
  <c r="B469" i="2"/>
  <c r="K469" i="2" l="1"/>
  <c r="M469" i="2"/>
  <c r="A471" i="2"/>
  <c r="B470" i="2"/>
  <c r="K470" i="2" l="1"/>
  <c r="M470" i="2"/>
  <c r="A472" i="2"/>
  <c r="B471" i="2"/>
  <c r="K471" i="2" l="1"/>
  <c r="M471" i="2"/>
  <c r="A473" i="2"/>
  <c r="B472" i="2"/>
  <c r="K472" i="2" l="1"/>
  <c r="M472" i="2"/>
  <c r="A474" i="2"/>
  <c r="B473" i="2"/>
  <c r="K473" i="2" l="1"/>
  <c r="M473" i="2"/>
  <c r="A475" i="2"/>
  <c r="B474" i="2"/>
  <c r="K474" i="2" l="1"/>
  <c r="M474" i="2"/>
  <c r="A476" i="2"/>
  <c r="B475" i="2"/>
  <c r="K475" i="2" l="1"/>
  <c r="M475" i="2"/>
  <c r="A477" i="2"/>
  <c r="B476" i="2"/>
  <c r="M476" i="2" l="1"/>
  <c r="K476" i="2"/>
  <c r="A478" i="2"/>
  <c r="B477" i="2"/>
  <c r="K477" i="2" l="1"/>
  <c r="M477" i="2"/>
  <c r="A479" i="2"/>
  <c r="B478" i="2"/>
  <c r="K478" i="2" l="1"/>
  <c r="M478" i="2"/>
  <c r="A480" i="2"/>
  <c r="B479" i="2"/>
  <c r="K479" i="2" l="1"/>
  <c r="M479" i="2"/>
  <c r="A481" i="2"/>
  <c r="B480" i="2"/>
  <c r="K480" i="2" l="1"/>
  <c r="M480" i="2"/>
  <c r="A482" i="2"/>
  <c r="B481" i="2"/>
  <c r="K481" i="2" l="1"/>
  <c r="M481" i="2"/>
  <c r="A483" i="2"/>
  <c r="B482" i="2"/>
  <c r="K482" i="2" l="1"/>
  <c r="M482" i="2"/>
  <c r="A484" i="2"/>
  <c r="B483" i="2"/>
  <c r="K483" i="2" l="1"/>
  <c r="M483" i="2"/>
  <c r="A485" i="2"/>
  <c r="B484" i="2"/>
  <c r="M484" i="2" l="1"/>
  <c r="K484" i="2"/>
  <c r="A486" i="2"/>
  <c r="B485" i="2"/>
  <c r="K485" i="2" l="1"/>
  <c r="M485" i="2"/>
  <c r="A487" i="2"/>
  <c r="B486" i="2"/>
  <c r="K486" i="2" l="1"/>
  <c r="M486" i="2"/>
  <c r="A488" i="2"/>
  <c r="B487" i="2"/>
  <c r="K487" i="2" l="1"/>
  <c r="M487" i="2"/>
  <c r="A489" i="2"/>
  <c r="B488" i="2"/>
  <c r="K488" i="2" l="1"/>
  <c r="M488" i="2"/>
  <c r="A490" i="2"/>
  <c r="B489" i="2"/>
  <c r="K489" i="2" l="1"/>
  <c r="M489" i="2"/>
  <c r="A491" i="2"/>
  <c r="B490" i="2"/>
  <c r="K490" i="2" l="1"/>
  <c r="M490" i="2"/>
  <c r="A492" i="2"/>
  <c r="B491" i="2"/>
  <c r="K491" i="2" l="1"/>
  <c r="M491" i="2"/>
  <c r="A493" i="2"/>
  <c r="B492" i="2"/>
  <c r="M492" i="2" l="1"/>
  <c r="K492" i="2"/>
  <c r="A494" i="2"/>
  <c r="B493" i="2"/>
  <c r="K493" i="2" l="1"/>
  <c r="M493" i="2"/>
  <c r="A495" i="2"/>
  <c r="B494" i="2"/>
  <c r="K494" i="2" l="1"/>
  <c r="M494" i="2"/>
  <c r="A496" i="2"/>
  <c r="B495" i="2"/>
  <c r="K495" i="2" l="1"/>
  <c r="M495" i="2"/>
  <c r="A497" i="2"/>
  <c r="B496" i="2"/>
  <c r="K496" i="2" l="1"/>
  <c r="M496" i="2"/>
  <c r="A498" i="2"/>
  <c r="B497" i="2"/>
  <c r="K497" i="2" l="1"/>
  <c r="M497" i="2"/>
  <c r="A499" i="2"/>
  <c r="B498" i="2"/>
  <c r="K498" i="2" l="1"/>
  <c r="M498" i="2"/>
  <c r="A500" i="2"/>
  <c r="B499" i="2"/>
  <c r="K499" i="2" l="1"/>
  <c r="M499" i="2"/>
  <c r="A501" i="2"/>
  <c r="B500" i="2"/>
  <c r="M500" i="2" l="1"/>
  <c r="K500" i="2"/>
  <c r="A502" i="2"/>
  <c r="B502" i="2" s="1"/>
  <c r="B501" i="2"/>
  <c r="K502" i="2" l="1"/>
  <c r="M502" i="2"/>
  <c r="K501" i="2"/>
  <c r="M501" i="2"/>
</calcChain>
</file>

<file path=xl/sharedStrings.xml><?xml version="1.0" encoding="utf-8"?>
<sst xmlns="http://schemas.openxmlformats.org/spreadsheetml/2006/main" count="75" uniqueCount="38">
  <si>
    <t>E_singlet</t>
  </si>
  <si>
    <t>E_triplet</t>
  </si>
  <si>
    <t>distance(pm)</t>
  </si>
  <si>
    <t>model</t>
  </si>
  <si>
    <t>lambda_1e-8</t>
  </si>
  <si>
    <t>distance (pm)</t>
  </si>
  <si>
    <t>lambda_1e-9</t>
  </si>
  <si>
    <t>training dataset RMSE:</t>
  </si>
  <si>
    <t>lambda</t>
  </si>
  <si>
    <t>lambda_1e-10</t>
  </si>
  <si>
    <t>lambda_1e-11</t>
  </si>
  <si>
    <t>lambda_1e-12</t>
  </si>
  <si>
    <t>lambda_1e-20</t>
  </si>
  <si>
    <t>absolute values of model coefficients:</t>
  </si>
  <si>
    <t>model coefficients:</t>
  </si>
  <si>
    <t>change_singlet_E</t>
  </si>
  <si>
    <t>change_triplet_E</t>
  </si>
  <si>
    <t>triplet_minus_singlet_E</t>
  </si>
  <si>
    <t>distance (bohr)</t>
  </si>
  <si>
    <t>opt length (bohr)</t>
  </si>
  <si>
    <t>Manz_stretch</t>
  </si>
  <si>
    <t>QM</t>
  </si>
  <si>
    <t>Morse_potential</t>
  </si>
  <si>
    <t>Lasso model preditions</t>
  </si>
  <si>
    <t>SST</t>
  </si>
  <si>
    <t>squared</t>
  </si>
  <si>
    <t>k</t>
  </si>
  <si>
    <t>gamma</t>
  </si>
  <si>
    <t>(DE)^2</t>
  </si>
  <si>
    <t>R-squared</t>
  </si>
  <si>
    <t>SSE</t>
  </si>
  <si>
    <t>bohrperangstrom</t>
  </si>
  <si>
    <t>FCI energy in hartree</t>
  </si>
  <si>
    <t>E_model</t>
  </si>
  <si>
    <t>Manz stretch potential</t>
  </si>
  <si>
    <t>Morse stretch potential</t>
  </si>
  <si>
    <t>Morse potential using predicted exponent</t>
  </si>
  <si>
    <t>gamma_predicted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</si>
</sst>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0000"/>
    <numFmt numFmtId="165" formatCode="0.0E+00"/>
    <numFmt numFmtId="166" formatCode="0.000000000"/>
    <numFmt numFmtId="167" formatCode="0.00000000"/>
    <numFmt numFmtId="168" formatCode="0.0000"/>
    <numFmt numFmtId="169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164" fontId="0" fillId="0" borderId="0" xfId="0" applyNumberFormat="1"/>
    <xf numFmtId="11" fontId="0" fillId="0" borderId="0" xfId="0" applyNumberFormat="1"/>
    <xf numFmtId="165" fontId="0" fillId="0" borderId="0" xfId="0" applyNumberFormat="1"/>
    <xf numFmtId="166" fontId="0" fillId="0" borderId="0" xfId="0" applyNumberFormat="1"/>
    <xf numFmtId="167" fontId="0" fillId="0" borderId="0" xfId="0" applyNumberFormat="1"/>
    <xf numFmtId="0" fontId="1" fillId="0" borderId="0" xfId="0" applyFont="1"/>
    <xf numFmtId="164" fontId="1" fillId="0" borderId="0" xfId="0" applyNumberFormat="1" applyFont="1"/>
    <xf numFmtId="168" fontId="0" fillId="0" borderId="0" xfId="0" applyNumberFormat="1"/>
    <xf numFmtId="164" fontId="0" fillId="2" borderId="0" xfId="0" applyNumberFormat="1" applyFill="1"/>
    <xf numFmtId="168" fontId="1" fillId="2" borderId="0" xfId="0" applyNumberFormat="1" applyFont="1" applyFill="1"/>
    <xf numFmtId="168" fontId="0" fillId="2" borderId="0" xfId="0" applyNumberFormat="1" applyFill="1"/>
    <xf numFmtId="11" fontId="0" fillId="2" borderId="0" xfId="0" applyNumberFormat="1" applyFill="1"/>
    <xf numFmtId="168" fontId="1" fillId="0" borderId="0" xfId="0" applyNumberFormat="1" applyFont="1"/>
    <xf numFmtId="164" fontId="1" fillId="2" borderId="0" xfId="0" applyNumberFormat="1" applyFont="1" applyFill="1"/>
    <xf numFmtId="169" fontId="0" fillId="2" borderId="0" xfId="0" applyNumberFormat="1" applyFill="1"/>
    <xf numFmtId="0" fontId="1" fillId="2" borderId="0" xfId="0" applyFont="1" applyFill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66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7" Type="http://schemas.openxmlformats.org/officeDocument/2006/relationships/styles" Target="styles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3.xml"/><Relationship Id="rId4" Type="http://schemas.openxmlformats.org/officeDocument/2006/relationships/worksheet" Target="worksheets/sheet2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236136522373752"/>
          <c:y val="4.4570564486660746E-2"/>
          <c:w val="0.78035073539655875"/>
          <c:h val="0.70188562578919911"/>
        </c:manualLayout>
      </c:layout>
      <c:scatterChart>
        <c:scatterStyle val="lineMarker"/>
        <c:varyColors val="0"/>
        <c:ser>
          <c:idx val="1"/>
          <c:order val="0"/>
          <c:tx>
            <c:v>quantum chemistry (FCI)</c:v>
          </c:tx>
          <c:spPr>
            <a:ln w="25400" cap="rnd">
              <a:noFill/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noFill/>
              </a:ln>
              <a:effectLst/>
            </c:spPr>
          </c:marker>
          <c:xVal>
            <c:numRef>
              <c:f>Sheet1!$A$5:$A$23</c:f>
              <c:numCache>
                <c:formatCode>General</c:formatCode>
                <c:ptCount val="19"/>
                <c:pt idx="0">
                  <c:v>50</c:v>
                </c:pt>
                <c:pt idx="1">
                  <c:v>60</c:v>
                </c:pt>
                <c:pt idx="2">
                  <c:v>70</c:v>
                </c:pt>
                <c:pt idx="3">
                  <c:v>74.198999999999998</c:v>
                </c:pt>
                <c:pt idx="4">
                  <c:v>80</c:v>
                </c:pt>
                <c:pt idx="5">
                  <c:v>90</c:v>
                </c:pt>
                <c:pt idx="6">
                  <c:v>100</c:v>
                </c:pt>
                <c:pt idx="7">
                  <c:v>125</c:v>
                </c:pt>
                <c:pt idx="8">
                  <c:v>150</c:v>
                </c:pt>
                <c:pt idx="9">
                  <c:v>175</c:v>
                </c:pt>
                <c:pt idx="10">
                  <c:v>200</c:v>
                </c:pt>
                <c:pt idx="11">
                  <c:v>225</c:v>
                </c:pt>
                <c:pt idx="12">
                  <c:v>250</c:v>
                </c:pt>
                <c:pt idx="13">
                  <c:v>275</c:v>
                </c:pt>
                <c:pt idx="14">
                  <c:v>300</c:v>
                </c:pt>
                <c:pt idx="15">
                  <c:v>350</c:v>
                </c:pt>
                <c:pt idx="16">
                  <c:v>400</c:v>
                </c:pt>
                <c:pt idx="17">
                  <c:v>450</c:v>
                </c:pt>
                <c:pt idx="18">
                  <c:v>500</c:v>
                </c:pt>
              </c:numCache>
            </c:numRef>
          </c:xVal>
          <c:yVal>
            <c:numRef>
              <c:f>Sheet1!$D$5:$D$23</c:f>
              <c:numCache>
                <c:formatCode>0.00000</c:formatCode>
                <c:ptCount val="19"/>
                <c:pt idx="0">
                  <c:v>7.0447300000000102E-2</c:v>
                </c:pt>
                <c:pt idx="1">
                  <c:v>1.8504400000000087E-2</c:v>
                </c:pt>
                <c:pt idx="2">
                  <c:v>1.2754000000001486E-3</c:v>
                </c:pt>
                <c:pt idx="3">
                  <c:v>0</c:v>
                </c:pt>
                <c:pt idx="4">
                  <c:v>1.9634000000001706E-3</c:v>
                </c:pt>
                <c:pt idx="5">
                  <c:v>1.19726E-2</c:v>
                </c:pt>
                <c:pt idx="6">
                  <c:v>2.6614400000000149E-2</c:v>
                </c:pt>
                <c:pt idx="7">
                  <c:v>6.8553100000000144E-2</c:v>
                </c:pt>
                <c:pt idx="8">
                  <c:v>0.10596260000000002</c:v>
                </c:pt>
                <c:pt idx="9">
                  <c:v>0.13377220000000012</c:v>
                </c:pt>
                <c:pt idx="10">
                  <c:v>0.1519391000000001</c:v>
                </c:pt>
                <c:pt idx="11">
                  <c:v>0.16257150000000009</c:v>
                </c:pt>
                <c:pt idx="12">
                  <c:v>0.16828650000000001</c:v>
                </c:pt>
                <c:pt idx="13">
                  <c:v>0.17118900000000004</c:v>
                </c:pt>
                <c:pt idx="14">
                  <c:v>0.1726162</c:v>
                </c:pt>
                <c:pt idx="15">
                  <c:v>0.17364010000000007</c:v>
                </c:pt>
                <c:pt idx="16">
                  <c:v>0.17387990000000009</c:v>
                </c:pt>
                <c:pt idx="17">
                  <c:v>0.17388750000000008</c:v>
                </c:pt>
                <c:pt idx="18">
                  <c:v>0.17395810000000012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98E8-4036-8E6C-5F7C373B4E8A}"/>
            </c:ext>
          </c:extLst>
        </c:ser>
        <c:ser>
          <c:idx val="0"/>
          <c:order val="1"/>
          <c:tx>
            <c:v>Manz stretch</c:v>
          </c:tx>
          <c:spPr>
            <a:ln w="254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model_predictions!$A$3:$A$502</c:f>
              <c:numCache>
                <c:formatCode>General</c:formatCode>
                <c:ptCount val="5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</c:numCache>
            </c:numRef>
          </c:xVal>
          <c:yVal>
            <c:numRef>
              <c:f>model_predictions!$K$3:$K$502</c:f>
              <c:numCache>
                <c:formatCode>General</c:formatCode>
                <c:ptCount val="500"/>
                <c:pt idx="0">
                  <c:v>1.8628189487426794</c:v>
                </c:pt>
                <c:pt idx="1">
                  <c:v>1.7701737638864183</c:v>
                </c:pt>
                <c:pt idx="2">
                  <c:v>1.6815709487490562</c:v>
                </c:pt>
                <c:pt idx="3">
                  <c:v>1.5968491537305833</c:v>
                </c:pt>
                <c:pt idx="4">
                  <c:v>1.5158531969119107</c:v>
                </c:pt>
                <c:pt idx="5">
                  <c:v>1.4384338336933506</c:v>
                </c:pt>
                <c:pt idx="6">
                  <c:v>1.3644475349252785</c:v>
                </c:pt>
                <c:pt idx="7">
                  <c:v>1.2937562732202401</c:v>
                </c:pt>
                <c:pt idx="8">
                  <c:v>1.2262273171471734</c:v>
                </c:pt>
                <c:pt idx="9">
                  <c:v>1.1617330330192137</c:v>
                </c:pt>
                <c:pt idx="10">
                  <c:v>1.1001506939971992</c:v>
                </c:pt>
                <c:pt idx="11">
                  <c:v>1.0413622962409728</c:v>
                </c:pt>
                <c:pt idx="12">
                  <c:v>0.98525438185044578</c:v>
                </c:pt>
                <c:pt idx="13">
                  <c:v>0.93171786834773751</c:v>
                </c:pt>
                <c:pt idx="14">
                  <c:v>0.88064788446079112</c:v>
                </c:pt>
                <c:pt idx="15">
                  <c:v>0.83194361197758437</c:v>
                </c:pt>
                <c:pt idx="16">
                  <c:v>0.78550813344847581</c:v>
                </c:pt>
                <c:pt idx="17">
                  <c:v>0.74124828552235189</c:v>
                </c:pt>
                <c:pt idx="18">
                  <c:v>0.69907451771002782</c:v>
                </c:pt>
                <c:pt idx="19">
                  <c:v>0.65890075637590328</c:v>
                </c:pt>
                <c:pt idx="20">
                  <c:v>0.62064427376613629</c:v>
                </c:pt>
                <c:pt idx="21">
                  <c:v>0.58422556188858443</c:v>
                </c:pt>
                <c:pt idx="22">
                  <c:v>0.54956821106649201</c:v>
                </c:pt>
                <c:pt idx="23">
                  <c:v>0.51659879299442202</c:v>
                </c:pt>
                <c:pt idx="24">
                  <c:v>0.48524674813116697</c:v>
                </c:pt>
                <c:pt idx="25">
                  <c:v>0.4554442772704097</c:v>
                </c:pt>
                <c:pt idx="26">
                  <c:v>0.42712623713572651</c:v>
                </c:pt>
                <c:pt idx="27">
                  <c:v>0.40023003985211042</c:v>
                </c:pt>
                <c:pt idx="28">
                  <c:v>0.37469555615159905</c:v>
                </c:pt>
                <c:pt idx="29">
                  <c:v>0.35046502217578279</c:v>
                </c:pt>
                <c:pt idx="30">
                  <c:v>0.32748294974299397</c:v>
                </c:pt>
                <c:pt idx="31">
                  <c:v>0.30569603995278954</c:v>
                </c:pt>
                <c:pt idx="32">
                  <c:v>0.28505310000500067</c:v>
                </c:pt>
                <c:pt idx="33">
                  <c:v>0.26550496311511379</c:v>
                </c:pt>
                <c:pt idx="34">
                  <c:v>0.24700441141204868</c:v>
                </c:pt>
                <c:pt idx="35">
                  <c:v>0.22950610170858737</c:v>
                </c:pt>
                <c:pt idx="36">
                  <c:v>0.21296649403869147</c:v>
                </c:pt>
                <c:pt idx="37">
                  <c:v>0.1973437828598385</c:v>
                </c:pt>
                <c:pt idx="38">
                  <c:v>0.18259783082221126</c:v>
                </c:pt>
                <c:pt idx="39">
                  <c:v>0.16869010501017442</c:v>
                </c:pt>
                <c:pt idx="40">
                  <c:v>0.15558361556493314</c:v>
                </c:pt>
                <c:pt idx="41">
                  <c:v>0.14324285660058775</c:v>
                </c:pt>
                <c:pt idx="42">
                  <c:v>0.13163374932902891</c:v>
                </c:pt>
                <c:pt idx="43">
                  <c:v>0.12072358731219386</c:v>
                </c:pt>
                <c:pt idx="44">
                  <c:v>0.11048098376320012</c:v>
                </c:pt>
                <c:pt idx="45">
                  <c:v>0.10087582082073429</c:v>
                </c:pt>
                <c:pt idx="46">
                  <c:v>9.1879200723853346E-2</c:v>
                </c:pt>
                <c:pt idx="47">
                  <c:v>8.3463398817013409E-2</c:v>
                </c:pt>
                <c:pt idx="48">
                  <c:v>7.5601818317717742E-2</c:v>
                </c:pt>
                <c:pt idx="49">
                  <c:v>6.8268946781647036E-2</c:v>
                </c:pt>
                <c:pt idx="50">
                  <c:v>6.1440314202528691E-2</c:v>
                </c:pt>
                <c:pt idx="51">
                  <c:v>5.5092452686292821E-2</c:v>
                </c:pt>
                <c:pt idx="52">
                  <c:v>4.9202857641284022E-2</c:v>
                </c:pt>
                <c:pt idx="53">
                  <c:v>4.3749950428428941E-2</c:v>
                </c:pt>
                <c:pt idx="54">
                  <c:v>3.8713042417321993E-2</c:v>
                </c:pt>
                <c:pt idx="55">
                  <c:v>3.4072300396165753E-2</c:v>
                </c:pt>
                <c:pt idx="56">
                  <c:v>2.9808713285418172E-2</c:v>
                </c:pt>
                <c:pt idx="57">
                  <c:v>2.5904060106837542E-2</c:v>
                </c:pt>
                <c:pt idx="58">
                  <c:v>2.2340879161385146E-2</c:v>
                </c:pt>
                <c:pt idx="59">
                  <c:v>1.9102438371161341E-2</c:v>
                </c:pt>
                <c:pt idx="60">
                  <c:v>1.6172706742186523E-2</c:v>
                </c:pt>
                <c:pt idx="61">
                  <c:v>1.3536326906433107E-2</c:v>
                </c:pt>
                <c:pt idx="62">
                  <c:v>1.1178588703038381E-2</c:v>
                </c:pt>
                <c:pt idx="63">
                  <c:v>9.0854037600996279E-3</c:v>
                </c:pt>
                <c:pt idx="64">
                  <c:v>7.2432810398723657E-3</c:v>
                </c:pt>
                <c:pt idx="65">
                  <c:v>5.6393033115604025E-3</c:v>
                </c:pt>
                <c:pt idx="66">
                  <c:v>4.2611045171992651E-3</c:v>
                </c:pt>
                <c:pt idx="67">
                  <c:v>3.0968479974082803E-3</c:v>
                </c:pt>
                <c:pt idx="68">
                  <c:v>2.1352055450025286E-3</c:v>
                </c:pt>
                <c:pt idx="69">
                  <c:v>1.3653372556401407E-3</c:v>
                </c:pt>
                <c:pt idx="70">
                  <c:v>7.7687214580839082E-4</c:v>
                </c:pt>
                <c:pt idx="71">
                  <c:v>3.5988950955137143E-4</c:v>
                </c:pt>
                <c:pt idx="72">
                  <c:v>1.0490098638798146E-4</c:v>
                </c:pt>
                <c:pt idx="73">
                  <c:v>2.8333138930858522E-6</c:v>
                </c:pt>
                <c:pt idx="74">
                  <c:v>4.5011739380085891E-5</c:v>
                </c:pt>
                <c:pt idx="75">
                  <c:v>2.2314406607644715E-4</c:v>
                </c:pt>
                <c:pt idx="76">
                  <c:v>5.2930531008385778E-4</c:v>
                </c:pt>
                <c:pt idx="77">
                  <c:v>9.5592294529088626E-4</c:v>
                </c:pt>
                <c:pt idx="78">
                  <c:v>1.4957627142483333E-3</c:v>
                </c:pt>
                <c:pt idx="79">
                  <c:v>2.1419149838284067E-3</c:v>
                </c:pt>
                <c:pt idx="80">
                  <c:v>2.8877816252715085E-3</c:v>
                </c:pt>
                <c:pt idx="81">
                  <c:v>3.7270633989741377E-3</c:v>
                </c:pt>
                <c:pt idx="82">
                  <c:v>4.653747825102369E-3</c:v>
                </c:pt>
                <c:pt idx="83">
                  <c:v>5.6620975218077052E-3</c:v>
                </c:pt>
                <c:pt idx="84">
                  <c:v>6.7466389935012779E-3</c:v>
                </c:pt>
                <c:pt idx="85">
                  <c:v>7.902151852286543E-3</c:v>
                </c:pt>
                <c:pt idx="86">
                  <c:v>9.1236584562780377E-3</c:v>
                </c:pt>
                <c:pt idx="87">
                  <c:v>1.0406413949134949E-2</c:v>
                </c:pt>
                <c:pt idx="88">
                  <c:v>1.1745896685716965E-2</c:v>
                </c:pt>
                <c:pt idx="89">
                  <c:v>1.3137799029331087E-2</c:v>
                </c:pt>
                <c:pt idx="90">
                  <c:v>1.4578018506572827E-2</c:v>
                </c:pt>
                <c:pt idx="91">
                  <c:v>1.606264930628671E-2</c:v>
                </c:pt>
                <c:pt idx="92">
                  <c:v>1.7587974109668669E-2</c:v>
                </c:pt>
                <c:pt idx="93">
                  <c:v>1.9150456239013323E-2</c:v>
                </c:pt>
                <c:pt idx="94">
                  <c:v>2.0746732113075043E-2</c:v>
                </c:pt>
                <c:pt idx="95">
                  <c:v>2.2373603997454954E-2</c:v>
                </c:pt>
                <c:pt idx="96">
                  <c:v>2.4028033038858865E-2</c:v>
                </c:pt>
                <c:pt idx="97">
                  <c:v>2.5707132572482406E-2</c:v>
                </c:pt>
                <c:pt idx="98">
                  <c:v>2.7408161692181798E-2</c:v>
                </c:pt>
                <c:pt idx="99">
                  <c:v>2.9128519073470149E-2</c:v>
                </c:pt>
                <c:pt idx="100">
                  <c:v>3.0865737039751168E-2</c:v>
                </c:pt>
                <c:pt idx="101">
                  <c:v>3.2617475862557289E-2</c:v>
                </c:pt>
                <c:pt idx="102">
                  <c:v>3.4381518286904972E-2</c:v>
                </c:pt>
                <c:pt idx="103">
                  <c:v>3.6155764273208088E-2</c:v>
                </c:pt>
                <c:pt idx="104">
                  <c:v>3.7938225947510146E-2</c:v>
                </c:pt>
                <c:pt idx="105">
                  <c:v>3.9727022752103942E-2</c:v>
                </c:pt>
                <c:pt idx="106">
                  <c:v>4.1520376788901407E-2</c:v>
                </c:pt>
                <c:pt idx="107">
                  <c:v>4.3316608348201349E-2</c:v>
                </c:pt>
                <c:pt idx="108">
                  <c:v>4.5114131615778527E-2</c:v>
                </c:pt>
                <c:pt idx="109">
                  <c:v>4.6911450551479189E-2</c:v>
                </c:pt>
                <c:pt idx="110">
                  <c:v>4.8707154932765534E-2</c:v>
                </c:pt>
                <c:pt idx="111">
                  <c:v>5.0499916556893377E-2</c:v>
                </c:pt>
                <c:pt idx="112">
                  <c:v>5.2288485595646604E-2</c:v>
                </c:pt>
                <c:pt idx="113">
                  <c:v>5.4071687096776296E-2</c:v>
                </c:pt>
                <c:pt idx="114">
                  <c:v>5.584841762651397E-2</c:v>
                </c:pt>
                <c:pt idx="115">
                  <c:v>5.7617642047737172E-2</c:v>
                </c:pt>
                <c:pt idx="116">
                  <c:v>5.9378390428569364E-2</c:v>
                </c:pt>
                <c:pt idx="117">
                  <c:v>6.1129755076392719E-2</c:v>
                </c:pt>
                <c:pt idx="118">
                  <c:v>6.2870887692438981E-2</c:v>
                </c:pt>
                <c:pt idx="119">
                  <c:v>6.4600996642305994E-2</c:v>
                </c:pt>
                <c:pt idx="120">
                  <c:v>6.6319344337922109E-2</c:v>
                </c:pt>
                <c:pt idx="121">
                  <c:v>6.8025244726648379E-2</c:v>
                </c:pt>
                <c:pt idx="122">
                  <c:v>6.9718060883371402E-2</c:v>
                </c:pt>
                <c:pt idx="123">
                  <c:v>7.1397202701594359E-2</c:v>
                </c:pt>
                <c:pt idx="124">
                  <c:v>7.3062124679685217E-2</c:v>
                </c:pt>
                <c:pt idx="125">
                  <c:v>7.4712323798585029E-2</c:v>
                </c:pt>
                <c:pt idx="126">
                  <c:v>7.6347337487419023E-2</c:v>
                </c:pt>
                <c:pt idx="127">
                  <c:v>7.7966741673586734E-2</c:v>
                </c:pt>
                <c:pt idx="128">
                  <c:v>7.9570148914037298E-2</c:v>
                </c:pt>
                <c:pt idx="129">
                  <c:v>8.1157206604559606E-2</c:v>
                </c:pt>
                <c:pt idx="130">
                  <c:v>8.2727595264037918E-2</c:v>
                </c:pt>
                <c:pt idx="131">
                  <c:v>8.4281026890737784E-2</c:v>
                </c:pt>
                <c:pt idx="132">
                  <c:v>8.5817243387797754E-2</c:v>
                </c:pt>
                <c:pt idx="133">
                  <c:v>8.7336015055212574E-2</c:v>
                </c:pt>
                <c:pt idx="134">
                  <c:v>8.883713914569065E-2</c:v>
                </c:pt>
                <c:pt idx="135">
                  <c:v>9.0320438481873919E-2</c:v>
                </c:pt>
                <c:pt idx="136">
                  <c:v>9.1785760132499339E-2</c:v>
                </c:pt>
                <c:pt idx="137">
                  <c:v>9.3232974145174854E-2</c:v>
                </c:pt>
                <c:pt idx="138">
                  <c:v>9.4661972333531311E-2</c:v>
                </c:pt>
                <c:pt idx="139">
                  <c:v>9.6072667116596178E-2</c:v>
                </c:pt>
                <c:pt idx="140">
                  <c:v>9.7464990408317465E-2</c:v>
                </c:pt>
                <c:pt idx="141">
                  <c:v>9.8838892555244487E-2</c:v>
                </c:pt>
                <c:pt idx="142">
                  <c:v>0.10019434132045033</c:v>
                </c:pt>
                <c:pt idx="143">
                  <c:v>0.1015313209118497</c:v>
                </c:pt>
                <c:pt idx="144">
                  <c:v>0.1028498310531417</c:v>
                </c:pt>
                <c:pt idx="145">
                  <c:v>0.10414988609566987</c:v>
                </c:pt>
                <c:pt idx="146">
                  <c:v>0.10543151416956116</c:v>
                </c:pt>
                <c:pt idx="147">
                  <c:v>0.10669475637256504</c:v>
                </c:pt>
                <c:pt idx="148">
                  <c:v>0.10793966599507684</c:v>
                </c:pt>
                <c:pt idx="149">
                  <c:v>0.10916630777988652</c:v>
                </c:pt>
                <c:pt idx="150">
                  <c:v>0.11037475721525009</c:v>
                </c:pt>
                <c:pt idx="151">
                  <c:v>0.1115650998599353</c:v>
                </c:pt>
                <c:pt idx="152">
                  <c:v>0.11273743069894467</c:v>
                </c:pt>
                <c:pt idx="153">
                  <c:v>0.11389185352866942</c:v>
                </c:pt>
                <c:pt idx="154">
                  <c:v>0.11502848037027522</c:v>
                </c:pt>
                <c:pt idx="155">
                  <c:v>0.11614743091016808</c:v>
                </c:pt>
                <c:pt idx="156">
                  <c:v>0.11724883196643197</c:v>
                </c:pt>
                <c:pt idx="157">
                  <c:v>0.11833281698017337</c:v>
                </c:pt>
                <c:pt idx="158">
                  <c:v>0.11939952553074956</c:v>
                </c:pt>
                <c:pt idx="159">
                  <c:v>0.12044910287389608</c:v>
                </c:pt>
                <c:pt idx="160">
                  <c:v>0.12148169950180841</c:v>
                </c:pt>
                <c:pt idx="161">
                  <c:v>0.12249747072426781</c:v>
                </c:pt>
                <c:pt idx="162">
                  <c:v>0.12349657626993922</c:v>
                </c:pt>
                <c:pt idx="163">
                  <c:v>0.12447917990700048</c:v>
                </c:pt>
                <c:pt idx="164">
                  <c:v>0.12544544908229679</c:v>
                </c:pt>
                <c:pt idx="165">
                  <c:v>0.1263955545782452</c:v>
                </c:pt>
                <c:pt idx="166">
                  <c:v>0.1273296701867441</c:v>
                </c:pt>
                <c:pt idx="167">
                  <c:v>0.12824797239937222</c:v>
                </c:pt>
                <c:pt idx="168">
                  <c:v>0.1291506401131893</c:v>
                </c:pt>
                <c:pt idx="169">
                  <c:v>0.13003785435147849</c:v>
                </c:pt>
                <c:pt idx="170">
                  <c:v>0.13090979799879537</c:v>
                </c:pt>
                <c:pt idx="171">
                  <c:v>0.13176665554971398</c:v>
                </c:pt>
                <c:pt idx="172">
                  <c:v>0.13260861287068509</c:v>
                </c:pt>
                <c:pt idx="173">
                  <c:v>0.13343585697444393</c:v>
                </c:pt>
                <c:pt idx="174">
                  <c:v>0.13424857580642702</c:v>
                </c:pt>
                <c:pt idx="175">
                  <c:v>0.13504695804268024</c:v>
                </c:pt>
                <c:pt idx="176">
                  <c:v>0.13583119289875936</c:v>
                </c:pt>
                <c:pt idx="177">
                  <c:v>0.13660146994914546</c:v>
                </c:pt>
                <c:pt idx="178">
                  <c:v>0.13735797895671559</c:v>
                </c:pt>
                <c:pt idx="179">
                  <c:v>0.13810090971182809</c:v>
                </c:pt>
                <c:pt idx="180">
                  <c:v>0.13883045188059953</c:v>
                </c:pt>
                <c:pt idx="181">
                  <c:v>0.13954679486196636</c:v>
                </c:pt>
                <c:pt idx="182">
                  <c:v>0.14025012765314274</c:v>
                </c:pt>
                <c:pt idx="183">
                  <c:v>0.14094063872309848</c:v>
                </c:pt>
                <c:pt idx="184">
                  <c:v>0.14161851589369973</c:v>
                </c:pt>
                <c:pt idx="185">
                  <c:v>0.14228394622816623</c:v>
                </c:pt>
                <c:pt idx="186">
                  <c:v>0.14293711592651584</c:v>
                </c:pt>
                <c:pt idx="187">
                  <c:v>0.14357821022767758</c:v>
                </c:pt>
                <c:pt idx="188">
                  <c:v>0.14420741331797018</c:v>
                </c:pt>
                <c:pt idx="189">
                  <c:v>0.14482490824565308</c:v>
                </c:pt>
                <c:pt idx="190">
                  <c:v>0.14543087684127037</c:v>
                </c:pt>
                <c:pt idx="191">
                  <c:v>0.14602549964351874</c:v>
                </c:pt>
                <c:pt idx="192">
                  <c:v>0.14660895583038183</c:v>
                </c:pt>
                <c:pt idx="193">
                  <c:v>0.14718142315528426</c:v>
                </c:pt>
                <c:pt idx="194">
                  <c:v>0.14774307788802782</c:v>
                </c:pt>
                <c:pt idx="195">
                  <c:v>0.14829409476028341</c:v>
                </c:pt>
                <c:pt idx="196">
                  <c:v>0.14883464691542053</c:v>
                </c:pt>
                <c:pt idx="197">
                  <c:v>0.14936490586246609</c:v>
                </c:pt>
                <c:pt idx="198">
                  <c:v>0.14988504143399181</c:v>
                </c:pt>
                <c:pt idx="199">
                  <c:v>0.15039522174773975</c:v>
                </c:pt>
                <c:pt idx="200">
                  <c:v>0.15089561317180117</c:v>
                </c:pt>
                <c:pt idx="201">
                  <c:v>0.15138638029317325</c:v>
                </c:pt>
                <c:pt idx="202">
                  <c:v>0.15186768588952557</c:v>
                </c:pt>
                <c:pt idx="203">
                  <c:v>0.15233969090401422</c:v>
                </c:pt>
                <c:pt idx="204">
                  <c:v>0.15280255442298935</c:v>
                </c:pt>
                <c:pt idx="205">
                  <c:v>0.15325643365644803</c:v>
                </c:pt>
                <c:pt idx="206">
                  <c:v>0.15370148392109087</c:v>
                </c:pt>
                <c:pt idx="207">
                  <c:v>0.15413785862584639</c:v>
                </c:pt>
                <c:pt idx="208">
                  <c:v>0.15456570925973373</c:v>
                </c:pt>
                <c:pt idx="209">
                  <c:v>0.15498518538193887</c:v>
                </c:pt>
                <c:pt idx="210">
                  <c:v>0.15539643461398614</c:v>
                </c:pt>
                <c:pt idx="211">
                  <c:v>0.1557996026338907</c:v>
                </c:pt>
                <c:pt idx="212">
                  <c:v>0.15619483317218347</c:v>
                </c:pt>
                <c:pt idx="213">
                  <c:v>0.15658226800970426</c:v>
                </c:pt>
                <c:pt idx="214">
                  <c:v>0.1569620469770639</c:v>
                </c:pt>
                <c:pt idx="215">
                  <c:v>0.15733430795568004</c:v>
                </c:pt>
                <c:pt idx="216">
                  <c:v>0.15769918688029541</c:v>
                </c:pt>
                <c:pt idx="217">
                  <c:v>0.15805681774289249</c:v>
                </c:pt>
                <c:pt idx="218">
                  <c:v>0.15840733259792059</c:v>
                </c:pt>
                <c:pt idx="219">
                  <c:v>0.15875086156875676</c:v>
                </c:pt>
                <c:pt idx="220">
                  <c:v>0.1590875328553244</c:v>
                </c:pt>
                <c:pt idx="221">
                  <c:v>0.15941747274279749</c:v>
                </c:pt>
                <c:pt idx="222">
                  <c:v>0.15974080561132104</c:v>
                </c:pt>
                <c:pt idx="223">
                  <c:v>0.16005765394668239</c:v>
                </c:pt>
                <c:pt idx="224">
                  <c:v>0.16036813835187022</c:v>
                </c:pt>
                <c:pt idx="225">
                  <c:v>0.16067237755946101</c:v>
                </c:pt>
                <c:pt idx="226">
                  <c:v>0.16097048844477635</c:v>
                </c:pt>
                <c:pt idx="227">
                  <c:v>0.16126258603975605</c:v>
                </c:pt>
                <c:pt idx="228">
                  <c:v>0.16154878354749563</c:v>
                </c:pt>
                <c:pt idx="229">
                  <c:v>0.16182919235739796</c:v>
                </c:pt>
                <c:pt idx="230">
                  <c:v>0.16210392206089236</c:v>
                </c:pt>
                <c:pt idx="231">
                  <c:v>0.16237308046767637</c:v>
                </c:pt>
                <c:pt idx="232">
                  <c:v>0.16263677362243689</c:v>
                </c:pt>
                <c:pt idx="233">
                  <c:v>0.16289510582201047</c:v>
                </c:pt>
                <c:pt idx="234">
                  <c:v>0.16314817963294387</c:v>
                </c:pt>
                <c:pt idx="235">
                  <c:v>0.16339609590941798</c:v>
                </c:pt>
                <c:pt idx="236">
                  <c:v>0.16363895381150037</c:v>
                </c:pt>
                <c:pt idx="237">
                  <c:v>0.16387685082369288</c:v>
                </c:pt>
                <c:pt idx="238">
                  <c:v>0.16410988277374303</c:v>
                </c:pt>
                <c:pt idx="239">
                  <c:v>0.16433814385168899</c:v>
                </c:pt>
                <c:pt idx="240">
                  <c:v>0.16456172662910981</c:v>
                </c:pt>
                <c:pt idx="241">
                  <c:v>0.1647807220785539</c:v>
                </c:pt>
                <c:pt idx="242">
                  <c:v>0.16499521959312019</c:v>
                </c:pt>
                <c:pt idx="243">
                  <c:v>0.16520530700616767</c:v>
                </c:pt>
                <c:pt idx="244">
                  <c:v>0.1654110706111305</c:v>
                </c:pt>
                <c:pt idx="245">
                  <c:v>0.16561259518141691</c:v>
                </c:pt>
                <c:pt idx="246">
                  <c:v>0.16580996399037104</c:v>
                </c:pt>
                <c:pt idx="247">
                  <c:v>0.16600325883127917</c:v>
                </c:pt>
                <c:pt idx="248">
                  <c:v>0.16619256003740093</c:v>
                </c:pt>
                <c:pt idx="249">
                  <c:v>0.16637794650200885</c:v>
                </c:pt>
                <c:pt idx="250">
                  <c:v>0.16655949569841971</c:v>
                </c:pt>
                <c:pt idx="251">
                  <c:v>0.16673728370000279</c:v>
                </c:pt>
                <c:pt idx="252">
                  <c:v>0.16691138520014925</c:v>
                </c:pt>
                <c:pt idx="253">
                  <c:v>0.16708187353219084</c:v>
                </c:pt>
                <c:pt idx="254">
                  <c:v>0.1672488206892534</c:v>
                </c:pt>
                <c:pt idx="255">
                  <c:v>0.16741229734403446</c:v>
                </c:pt>
                <c:pt idx="256">
                  <c:v>0.16757237286849272</c:v>
                </c:pt>
                <c:pt idx="257">
                  <c:v>0.1677291153534396</c:v>
                </c:pt>
                <c:pt idx="258">
                  <c:v>0.16788259162802241</c:v>
                </c:pt>
                <c:pt idx="259">
                  <c:v>0.16803286727909009</c:v>
                </c:pt>
                <c:pt idx="260">
                  <c:v>0.16818000667043337</c:v>
                </c:pt>
                <c:pt idx="261">
                  <c:v>0.16832407296189048</c:v>
                </c:pt>
                <c:pt idx="262">
                  <c:v>0.16846512812831166</c:v>
                </c:pt>
                <c:pt idx="263">
                  <c:v>0.16860323297837546</c:v>
                </c:pt>
                <c:pt idx="264">
                  <c:v>0.16873844717325009</c:v>
                </c:pt>
                <c:pt idx="265">
                  <c:v>0.1688708292450942</c:v>
                </c:pt>
                <c:pt idx="266">
                  <c:v>0.16900043661539174</c:v>
                </c:pt>
                <c:pt idx="267">
                  <c:v>0.16912732561311555</c:v>
                </c:pt>
                <c:pt idx="268">
                  <c:v>0.16925155149271545</c:v>
                </c:pt>
                <c:pt idx="269">
                  <c:v>0.16937316845192646</c:v>
                </c:pt>
                <c:pt idx="270">
                  <c:v>0.16949222964939334</c:v>
                </c:pt>
                <c:pt idx="271">
                  <c:v>0.16960878722210837</c:v>
                </c:pt>
                <c:pt idx="272">
                  <c:v>0.16972289230265863</c:v>
                </c:pt>
                <c:pt idx="273">
                  <c:v>0.16983459503628059</c:v>
                </c:pt>
                <c:pt idx="274">
                  <c:v>0.16994394459771939</c:v>
                </c:pt>
                <c:pt idx="275">
                  <c:v>0.17005098920789055</c:v>
                </c:pt>
                <c:pt idx="276">
                  <c:v>0.17015577615034247</c:v>
                </c:pt>
                <c:pt idx="277">
                  <c:v>0.17025835178751766</c:v>
                </c:pt>
                <c:pt idx="278">
                  <c:v>0.17035876157681193</c:v>
                </c:pt>
                <c:pt idx="279">
                  <c:v>0.17045705008643006</c:v>
                </c:pt>
                <c:pt idx="280">
                  <c:v>0.17055326101103696</c:v>
                </c:pt>
                <c:pt idx="281">
                  <c:v>0.17064743718720402</c:v>
                </c:pt>
                <c:pt idx="282">
                  <c:v>0.17073962060864986</c:v>
                </c:pt>
                <c:pt idx="283">
                  <c:v>0.17082985244127522</c:v>
                </c:pt>
                <c:pt idx="284">
                  <c:v>0.17091817303799209</c:v>
                </c:pt>
                <c:pt idx="285">
                  <c:v>0.17100462195334673</c:v>
                </c:pt>
                <c:pt idx="286">
                  <c:v>0.17108923795793737</c:v>
                </c:pt>
                <c:pt idx="287">
                  <c:v>0.17117205905262647</c:v>
                </c:pt>
                <c:pt idx="288">
                  <c:v>0.17125312248254806</c:v>
                </c:pt>
                <c:pt idx="289">
                  <c:v>0.17133246475091138</c:v>
                </c:pt>
                <c:pt idx="290">
                  <c:v>0.17141012163260075</c:v>
                </c:pt>
                <c:pt idx="291">
                  <c:v>0.17148612818757319</c:v>
                </c:pt>
                <c:pt idx="292">
                  <c:v>0.17156051877405454</c:v>
                </c:pt>
                <c:pt idx="293">
                  <c:v>0.17163332706153514</c:v>
                </c:pt>
                <c:pt idx="294">
                  <c:v>0.17170458604356645</c:v>
                </c:pt>
                <c:pt idx="295">
                  <c:v>0.17177432805035941</c:v>
                </c:pt>
                <c:pt idx="296">
                  <c:v>0.17184258476118699</c:v>
                </c:pt>
                <c:pt idx="297">
                  <c:v>0.1719093872165906</c:v>
                </c:pt>
                <c:pt idx="298">
                  <c:v>0.17197476583039392</c:v>
                </c:pt>
                <c:pt idx="299">
                  <c:v>0.172038750401524</c:v>
                </c:pt>
                <c:pt idx="300">
                  <c:v>0.1721013701256425</c:v>
                </c:pt>
                <c:pt idx="301">
                  <c:v>0.17216265360658781</c:v>
                </c:pt>
                <c:pt idx="302">
                  <c:v>0.17222262886763051</c:v>
                </c:pt>
                <c:pt idx="303">
                  <c:v>0.17228132336254384</c:v>
                </c:pt>
                <c:pt idx="304">
                  <c:v>0.17233876398649051</c:v>
                </c:pt>
                <c:pt idx="305">
                  <c:v>0.17239497708672835</c:v>
                </c:pt>
                <c:pt idx="306">
                  <c:v>0.17244998847313653</c:v>
                </c:pt>
                <c:pt idx="307">
                  <c:v>0.17250382342856405</c:v>
                </c:pt>
                <c:pt idx="308">
                  <c:v>0.1725565067190028</c:v>
                </c:pt>
                <c:pt idx="309">
                  <c:v>0.17260806260358705</c:v>
                </c:pt>
                <c:pt idx="310">
                  <c:v>0.17265851484442152</c:v>
                </c:pt>
                <c:pt idx="311">
                  <c:v>0.17270788671623949</c:v>
                </c:pt>
                <c:pt idx="312">
                  <c:v>0.17275620101589426</c:v>
                </c:pt>
                <c:pt idx="313">
                  <c:v>0.17280348007168461</c:v>
                </c:pt>
                <c:pt idx="314">
                  <c:v>0.17284974575251735</c:v>
                </c:pt>
                <c:pt idx="315">
                  <c:v>0.17289501947690847</c:v>
                </c:pt>
                <c:pt idx="316">
                  <c:v>0.17293932222182562</c:v>
                </c:pt>
                <c:pt idx="317">
                  <c:v>0.1729826745313732</c:v>
                </c:pt>
                <c:pt idx="318">
                  <c:v>0.17302509652532291</c:v>
                </c:pt>
                <c:pt idx="319">
                  <c:v>0.17306660790749154</c:v>
                </c:pt>
                <c:pt idx="320">
                  <c:v>0.17310722797396816</c:v>
                </c:pt>
                <c:pt idx="321">
                  <c:v>0.17314697562119266</c:v>
                </c:pt>
                <c:pt idx="322">
                  <c:v>0.17318586935388838</c:v>
                </c:pt>
                <c:pt idx="323">
                  <c:v>0.17322392729284983</c:v>
                </c:pt>
                <c:pt idx="324">
                  <c:v>0.17326116718258885</c:v>
                </c:pt>
                <c:pt idx="325">
                  <c:v>0.1732976063988402</c:v>
                </c:pt>
                <c:pt idx="326">
                  <c:v>0.1733332619559296</c:v>
                </c:pt>
                <c:pt idx="327">
                  <c:v>0.17336815051400539</c:v>
                </c:pt>
                <c:pt idx="328">
                  <c:v>0.17340228838613686</c:v>
                </c:pt>
                <c:pt idx="329">
                  <c:v>0.17343569154528024</c:v>
                </c:pt>
                <c:pt idx="330">
                  <c:v>0.1734683756311152</c:v>
                </c:pt>
                <c:pt idx="331">
                  <c:v>0.17350035595675359</c:v>
                </c:pt>
                <c:pt idx="332">
                  <c:v>0.17353164751532235</c:v>
                </c:pt>
                <c:pt idx="333">
                  <c:v>0.17356226498642277</c:v>
                </c:pt>
                <c:pt idx="334">
                  <c:v>0.17359222274246783</c:v>
                </c:pt>
                <c:pt idx="335">
                  <c:v>0.1736215348548997</c:v>
                </c:pt>
                <c:pt idx="336">
                  <c:v>0.17365021510028966</c:v>
                </c:pt>
                <c:pt idx="337">
                  <c:v>0.17367827696632171</c:v>
                </c:pt>
                <c:pt idx="338">
                  <c:v>0.17370573365766226</c:v>
                </c:pt>
                <c:pt idx="339">
                  <c:v>0.17373259810171776</c:v>
                </c:pt>
                <c:pt idx="340">
                  <c:v>0.1737588829542818</c:v>
                </c:pt>
                <c:pt idx="341">
                  <c:v>0.17378460060507403</c:v>
                </c:pt>
                <c:pt idx="342">
                  <c:v>0.17380976318317221</c:v>
                </c:pt>
                <c:pt idx="343">
                  <c:v>0.17383438256233966</c:v>
                </c:pt>
                <c:pt idx="344">
                  <c:v>0.17385847036624946</c:v>
                </c:pt>
                <c:pt idx="345">
                  <c:v>0.17388203797360763</c:v>
                </c:pt>
                <c:pt idx="346">
                  <c:v>0.17390509652317648</c:v>
                </c:pt>
                <c:pt idx="347">
                  <c:v>0.1739276569187006</c:v>
                </c:pt>
                <c:pt idx="348">
                  <c:v>0.17394972983373624</c:v>
                </c:pt>
                <c:pt idx="349">
                  <c:v>0.17397132571638679</c:v>
                </c:pt>
                <c:pt idx="350">
                  <c:v>0.17399245479394501</c:v>
                </c:pt>
                <c:pt idx="351">
                  <c:v>0.1740131270774446</c:v>
                </c:pt>
                <c:pt idx="352">
                  <c:v>0.17403335236612197</c:v>
                </c:pt>
                <c:pt idx="353">
                  <c:v>0.17405314025179022</c:v>
                </c:pt>
                <c:pt idx="354">
                  <c:v>0.17407250012312675</c:v>
                </c:pt>
                <c:pt idx="355">
                  <c:v>0.17409144116987615</c:v>
                </c:pt>
                <c:pt idx="356">
                  <c:v>0.17410997238696979</c:v>
                </c:pt>
                <c:pt idx="357">
                  <c:v>0.17412810257856362</c:v>
                </c:pt>
                <c:pt idx="358">
                  <c:v>0.17414584036199582</c:v>
                </c:pt>
                <c:pt idx="359">
                  <c:v>0.17416319417166554</c:v>
                </c:pt>
                <c:pt idx="360">
                  <c:v>0.17418017226283444</c:v>
                </c:pt>
                <c:pt idx="361">
                  <c:v>0.17419678271535219</c:v>
                </c:pt>
                <c:pt idx="362">
                  <c:v>0.17421303343730726</c:v>
                </c:pt>
                <c:pt idx="363">
                  <c:v>0.17422893216860511</c:v>
                </c:pt>
                <c:pt idx="364">
                  <c:v>0.17424448648447388</c:v>
                </c:pt>
                <c:pt idx="365">
                  <c:v>0.17425970379890027</c:v>
                </c:pt>
                <c:pt idx="366">
                  <c:v>0.1742745913679957</c:v>
                </c:pt>
                <c:pt idx="367">
                  <c:v>0.17428915629329514</c:v>
                </c:pt>
                <c:pt idx="368">
                  <c:v>0.17430340552498907</c:v>
                </c:pt>
                <c:pt idx="369">
                  <c:v>0.17431734586509015</c:v>
                </c:pt>
                <c:pt idx="370">
                  <c:v>0.17433098397053573</c:v>
                </c:pt>
                <c:pt idx="371">
                  <c:v>0.17434432635622801</c:v>
                </c:pt>
                <c:pt idx="372">
                  <c:v>0.17435737939801166</c:v>
                </c:pt>
                <c:pt idx="373">
                  <c:v>0.1743701493355917</c:v>
                </c:pt>
                <c:pt idx="374">
                  <c:v>0.17438264227539169</c:v>
                </c:pt>
                <c:pt idx="375">
                  <c:v>0.17439486419335373</c:v>
                </c:pt>
                <c:pt idx="376">
                  <c:v>0.17440682093768137</c:v>
                </c:pt>
                <c:pt idx="377">
                  <c:v>0.17441851823152676</c:v>
                </c:pt>
                <c:pt idx="378">
                  <c:v>0.1744299616756225</c:v>
                </c:pt>
                <c:pt idx="379">
                  <c:v>0.17444115675086</c:v>
                </c:pt>
                <c:pt idx="380">
                  <c:v>0.17445210882081477</c:v>
                </c:pt>
                <c:pt idx="381">
                  <c:v>0.17446282313422007</c:v>
                </c:pt>
                <c:pt idx="382">
                  <c:v>0.17447330482738985</c:v>
                </c:pt>
                <c:pt idx="383">
                  <c:v>0.17448355892659168</c:v>
                </c:pt>
                <c:pt idx="384">
                  <c:v>0.17449359035037112</c:v>
                </c:pt>
                <c:pt idx="385">
                  <c:v>0.17450340391182809</c:v>
                </c:pt>
                <c:pt idx="386">
                  <c:v>0.17451300432084627</c:v>
                </c:pt>
                <c:pt idx="387">
                  <c:v>0.1745223961862768</c:v>
                </c:pt>
                <c:pt idx="388">
                  <c:v>0.17453158401807647</c:v>
                </c:pt>
                <c:pt idx="389">
                  <c:v>0.1745405722294022</c:v>
                </c:pt>
                <c:pt idx="390">
                  <c:v>0.17454936513866162</c:v>
                </c:pt>
                <c:pt idx="391">
                  <c:v>0.17455796697152176</c:v>
                </c:pt>
                <c:pt idx="392">
                  <c:v>0.17456638186287576</c:v>
                </c:pt>
                <c:pt idx="393">
                  <c:v>0.17457461385876882</c:v>
                </c:pt>
                <c:pt idx="394">
                  <c:v>0.17458266691828433</c:v>
                </c:pt>
                <c:pt idx="395">
                  <c:v>0.17459054491539072</c:v>
                </c:pt>
                <c:pt idx="396">
                  <c:v>0.17459825164074982</c:v>
                </c:pt>
                <c:pt idx="397">
                  <c:v>0.17460579080348765</c:v>
                </c:pt>
                <c:pt idx="398">
                  <c:v>0.17461316603292845</c:v>
                </c:pt>
                <c:pt idx="399">
                  <c:v>0.17462038088029233</c:v>
                </c:pt>
                <c:pt idx="400">
                  <c:v>0.17462743882035783</c:v>
                </c:pt>
                <c:pt idx="401">
                  <c:v>0.1746343432530893</c:v>
                </c:pt>
                <c:pt idx="402">
                  <c:v>0.1746410975052308</c:v>
                </c:pt>
                <c:pt idx="403">
                  <c:v>0.17464770483186631</c:v>
                </c:pt>
                <c:pt idx="404">
                  <c:v>0.17465416841794748</c:v>
                </c:pt>
                <c:pt idx="405">
                  <c:v>0.17466049137978937</c:v>
                </c:pt>
                <c:pt idx="406">
                  <c:v>0.17466667676653463</c:v>
                </c:pt>
                <c:pt idx="407">
                  <c:v>0.17467272756158747</c:v>
                </c:pt>
                <c:pt idx="408">
                  <c:v>0.17467864668401703</c:v>
                </c:pt>
                <c:pt idx="409">
                  <c:v>0.17468443698993161</c:v>
                </c:pt>
                <c:pt idx="410">
                  <c:v>0.17469010127382389</c:v>
                </c:pt>
                <c:pt idx="411">
                  <c:v>0.17469564226988796</c:v>
                </c:pt>
                <c:pt idx="412">
                  <c:v>0.17470106265330859</c:v>
                </c:pt>
                <c:pt idx="413">
                  <c:v>0.17470636504152337</c:v>
                </c:pt>
                <c:pt idx="414">
                  <c:v>0.17471155199545824</c:v>
                </c:pt>
                <c:pt idx="415">
                  <c:v>0.1747166260207372</c:v>
                </c:pt>
                <c:pt idx="416">
                  <c:v>0.17472158956886616</c:v>
                </c:pt>
                <c:pt idx="417">
                  <c:v>0.17472644503839213</c:v>
                </c:pt>
                <c:pt idx="418">
                  <c:v>0.17473119477603771</c:v>
                </c:pt>
                <c:pt idx="419">
                  <c:v>0.17473584107781179</c:v>
                </c:pt>
                <c:pt idx="420">
                  <c:v>0.17474038619009674</c:v>
                </c:pt>
                <c:pt idx="421">
                  <c:v>0.17474483231071256</c:v>
                </c:pt>
                <c:pt idx="422">
                  <c:v>0.17474918158995853</c:v>
                </c:pt>
                <c:pt idx="423">
                  <c:v>0.17475343613163283</c:v>
                </c:pt>
                <c:pt idx="424">
                  <c:v>0.17475759799403073</c:v>
                </c:pt>
                <c:pt idx="425">
                  <c:v>0.1747616691909212</c:v>
                </c:pt>
                <c:pt idx="426">
                  <c:v>0.17476565169250341</c:v>
                </c:pt>
                <c:pt idx="427">
                  <c:v>0.17476954742634235</c:v>
                </c:pt>
                <c:pt idx="428">
                  <c:v>0.17477335827828508</c:v>
                </c:pt>
                <c:pt idx="429">
                  <c:v>0.17477708609335735</c:v>
                </c:pt>
                <c:pt idx="430">
                  <c:v>0.17478073267664093</c:v>
                </c:pt>
                <c:pt idx="431">
                  <c:v>0.17478429979413293</c:v>
                </c:pt>
                <c:pt idx="432">
                  <c:v>0.17478778917358598</c:v>
                </c:pt>
                <c:pt idx="433">
                  <c:v>0.17479120250533151</c:v>
                </c:pt>
                <c:pt idx="434">
                  <c:v>0.17479454144308468</c:v>
                </c:pt>
                <c:pt idx="435">
                  <c:v>0.17479780760473274</c:v>
                </c:pt>
                <c:pt idx="436">
                  <c:v>0.17480100257310624</c:v>
                </c:pt>
                <c:pt idx="437">
                  <c:v>0.17480412789673408</c:v>
                </c:pt>
                <c:pt idx="438">
                  <c:v>0.17480718509058238</c:v>
                </c:pt>
                <c:pt idx="439">
                  <c:v>0.17481017563677753</c:v>
                </c:pt>
                <c:pt idx="440">
                  <c:v>0.17481310098531377</c:v>
                </c:pt>
                <c:pt idx="441">
                  <c:v>0.17481596255474596</c:v>
                </c:pt>
                <c:pt idx="442">
                  <c:v>0.17481876173286728</c:v>
                </c:pt>
                <c:pt idx="443">
                  <c:v>0.17482149987737264</c:v>
                </c:pt>
                <c:pt idx="444">
                  <c:v>0.17482417831650765</c:v>
                </c:pt>
                <c:pt idx="445">
                  <c:v>0.17482679834970416</c:v>
                </c:pt>
                <c:pt idx="446">
                  <c:v>0.17482936124820189</c:v>
                </c:pt>
                <c:pt idx="447">
                  <c:v>0.17483186825565666</c:v>
                </c:pt>
                <c:pt idx="448">
                  <c:v>0.17483432058873613</c:v>
                </c:pt>
                <c:pt idx="449">
                  <c:v>0.17483671943770229</c:v>
                </c:pt>
                <c:pt idx="450">
                  <c:v>0.17483906596698159</c:v>
                </c:pt>
                <c:pt idx="451">
                  <c:v>0.17484136131572306</c:v>
                </c:pt>
                <c:pt idx="452">
                  <c:v>0.17484360659834444</c:v>
                </c:pt>
                <c:pt idx="453">
                  <c:v>0.17484580290506618</c:v>
                </c:pt>
                <c:pt idx="454">
                  <c:v>0.17484795130243477</c:v>
                </c:pt>
                <c:pt idx="455">
                  <c:v>0.17485005283383406</c:v>
                </c:pt>
                <c:pt idx="456">
                  <c:v>0.17485210851998623</c:v>
                </c:pt>
                <c:pt idx="457">
                  <c:v>0.17485411935944159</c:v>
                </c:pt>
                <c:pt idx="458">
                  <c:v>0.17485608632905814</c:v>
                </c:pt>
                <c:pt idx="459">
                  <c:v>0.17485801038447074</c:v>
                </c:pt>
                <c:pt idx="460">
                  <c:v>0.17485989246055009</c:v>
                </c:pt>
                <c:pt idx="461">
                  <c:v>0.17486173347185222</c:v>
                </c:pt>
                <c:pt idx="462">
                  <c:v>0.17486353431305773</c:v>
                </c:pt>
                <c:pt idx="463">
                  <c:v>0.17486529585940233</c:v>
                </c:pt>
                <c:pt idx="464">
                  <c:v>0.17486701896709739</c:v>
                </c:pt>
                <c:pt idx="465">
                  <c:v>0.17486870447374198</c:v>
                </c:pt>
                <c:pt idx="466">
                  <c:v>0.17487035319872585</c:v>
                </c:pt>
                <c:pt idx="467">
                  <c:v>0.17487196594362373</c:v>
                </c:pt>
                <c:pt idx="468">
                  <c:v>0.17487354349258125</c:v>
                </c:pt>
                <c:pt idx="469">
                  <c:v>0.17487508661269233</c:v>
                </c:pt>
                <c:pt idx="470">
                  <c:v>0.17487659605436873</c:v>
                </c:pt>
                <c:pt idx="471">
                  <c:v>0.17487807255170151</c:v>
                </c:pt>
                <c:pt idx="472">
                  <c:v>0.17487951682281461</c:v>
                </c:pt>
                <c:pt idx="473">
                  <c:v>0.17488092957021101</c:v>
                </c:pt>
                <c:pt idx="474">
                  <c:v>0.17488231148111133</c:v>
                </c:pt>
                <c:pt idx="475">
                  <c:v>0.17488366322778509</c:v>
                </c:pt>
                <c:pt idx="476">
                  <c:v>0.17488498546787487</c:v>
                </c:pt>
                <c:pt idx="477">
                  <c:v>0.17488627884471361</c:v>
                </c:pt>
                <c:pt idx="478">
                  <c:v>0.17488754398763481</c:v>
                </c:pt>
                <c:pt idx="479">
                  <c:v>0.1748887815122763</c:v>
                </c:pt>
                <c:pt idx="480">
                  <c:v>0.17488999202087716</c:v>
                </c:pt>
                <c:pt idx="481">
                  <c:v>0.17489117610256863</c:v>
                </c:pt>
                <c:pt idx="482">
                  <c:v>0.17489233433365839</c:v>
                </c:pt>
                <c:pt idx="483">
                  <c:v>0.17489346727790883</c:v>
                </c:pt>
                <c:pt idx="484">
                  <c:v>0.17489457548680937</c:v>
                </c:pt>
                <c:pt idx="485">
                  <c:v>0.1748956594998429</c:v>
                </c:pt>
                <c:pt idx="486">
                  <c:v>0.17489671984474628</c:v>
                </c:pt>
                <c:pt idx="487">
                  <c:v>0.17489775703776539</c:v>
                </c:pt>
                <c:pt idx="488">
                  <c:v>0.17489877158390468</c:v>
                </c:pt>
                <c:pt idx="489">
                  <c:v>0.17489976397717127</c:v>
                </c:pt>
                <c:pt idx="490">
                  <c:v>0.17490073470081374</c:v>
                </c:pt>
                <c:pt idx="491">
                  <c:v>0.17490168422755575</c:v>
                </c:pt>
                <c:pt idx="492">
                  <c:v>0.17490261301982479</c:v>
                </c:pt>
                <c:pt idx="493">
                  <c:v>0.17490352152997576</c:v>
                </c:pt>
                <c:pt idx="494">
                  <c:v>0.17490441020050973</c:v>
                </c:pt>
                <c:pt idx="495">
                  <c:v>0.17490527946428827</c:v>
                </c:pt>
                <c:pt idx="496">
                  <c:v>0.17490612974474265</c:v>
                </c:pt>
                <c:pt idx="497">
                  <c:v>0.17490696145607892</c:v>
                </c:pt>
                <c:pt idx="498">
                  <c:v>0.17490777500347848</c:v>
                </c:pt>
                <c:pt idx="499">
                  <c:v>0.17490857078329403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98E8-4036-8E6C-5F7C373B4E8A}"/>
            </c:ext>
          </c:extLst>
        </c:ser>
        <c:ser>
          <c:idx val="2"/>
          <c:order val="2"/>
          <c:tx>
            <c:v>Morse stretch</c:v>
          </c:tx>
          <c:spPr>
            <a:ln w="25400" cap="rnd">
              <a:solidFill>
                <a:schemeClr val="accent2">
                  <a:lumMod val="75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model_predictions!$A$3:$A$502</c:f>
              <c:numCache>
                <c:formatCode>General</c:formatCode>
                <c:ptCount val="5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</c:numCache>
            </c:numRef>
          </c:xVal>
          <c:yVal>
            <c:numRef>
              <c:f>model_predictions!$M$3:$M$502</c:f>
              <c:numCache>
                <c:formatCode>General</c:formatCode>
                <c:ptCount val="500"/>
                <c:pt idx="0">
                  <c:v>2.0025777672512102</c:v>
                </c:pt>
                <c:pt idx="1">
                  <c:v>1.9002991646583336</c:v>
                </c:pt>
                <c:pt idx="2">
                  <c:v>1.8026626407224005</c:v>
                </c:pt>
                <c:pt idx="3">
                  <c:v>1.7094727854190093</c:v>
                </c:pt>
                <c:pt idx="4">
                  <c:v>1.6205421491550707</c:v>
                </c:pt>
                <c:pt idx="5">
                  <c:v>1.5356909234559184</c:v>
                </c:pt>
                <c:pt idx="6">
                  <c:v>1.4547466343646587</c:v>
                </c:pt>
                <c:pt idx="7">
                  <c:v>1.3775438480495117</c:v>
                </c:pt>
                <c:pt idx="8">
                  <c:v>1.303923888134946</c:v>
                </c:pt>
                <c:pt idx="9">
                  <c:v>1.2337345642915043</c:v>
                </c:pt>
                <c:pt idx="10">
                  <c:v>1.1668299116377152</c:v>
                </c:pt>
                <c:pt idx="11">
                  <c:v>1.1030699405250706</c:v>
                </c:pt>
                <c:pt idx="12">
                  <c:v>1.0423203962941259</c:v>
                </c:pt>
                <c:pt idx="13">
                  <c:v>0.98445252860602794</c:v>
                </c:pt>
                <c:pt idx="14">
                  <c:v>0.92934286996948534</c:v>
                </c:pt>
                <c:pt idx="15">
                  <c:v>0.87687302309820736</c:v>
                </c:pt>
                <c:pt idx="16">
                  <c:v>0.82692945674832252</c:v>
                </c:pt>
                <c:pt idx="17">
                  <c:v>0.77940330969915694</c:v>
                </c:pt>
                <c:pt idx="18">
                  <c:v>0.73419020255406775</c:v>
                </c:pt>
                <c:pt idx="19">
                  <c:v>0.69119005705086478</c:v>
                </c:pt>
                <c:pt idx="20">
                  <c:v>0.65030692258361422</c:v>
                </c:pt>
                <c:pt idx="21">
                  <c:v>0.61144880964947312</c:v>
                </c:pt>
                <c:pt idx="22">
                  <c:v>0.57452752994549494</c:v>
                </c:pt>
                <c:pt idx="23">
                  <c:v>0.53945854285129113</c:v>
                </c:pt>
                <c:pt idx="24">
                  <c:v>0.50616080804386598</c:v>
                </c:pt>
                <c:pt idx="25">
                  <c:v>0.47455664400100872</c:v>
                </c:pt>
                <c:pt idx="26">
                  <c:v>0.44457159215926434</c:v>
                </c:pt>
                <c:pt idx="27">
                  <c:v>0.41613428650179823</c:v>
                </c:pt>
                <c:pt idx="28">
                  <c:v>0.38917632836034588</c:v>
                </c:pt>
                <c:pt idx="29">
                  <c:v>0.36363216622401306</c:v>
                </c:pt>
                <c:pt idx="30">
                  <c:v>0.33943898035589365</c:v>
                </c:pt>
                <c:pt idx="31">
                  <c:v>0.31653657202636137</c:v>
                </c:pt>
                <c:pt idx="32">
                  <c:v>0.29486725717947132</c:v>
                </c:pt>
                <c:pt idx="33">
                  <c:v>0.27437576435618083</c:v>
                </c:pt>
                <c:pt idx="34">
                  <c:v>0.25500913670508668</c:v>
                </c:pt>
                <c:pt idx="35">
                  <c:v>0.23671663791808881</c:v>
                </c:pt>
                <c:pt idx="36">
                  <c:v>0.2194496619348375</c:v>
                </c:pt>
                <c:pt idx="37">
                  <c:v>0.20316164626600694</c:v>
                </c:pt>
                <c:pt idx="38">
                  <c:v>0.18780798879139335</c:v>
                </c:pt>
                <c:pt idx="39">
                  <c:v>0.17334596789453269</c:v>
                </c:pt>
                <c:pt idx="40">
                  <c:v>0.15973466580103349</c:v>
                </c:pt>
                <c:pt idx="41">
                  <c:v>0.14693489499307186</c:v>
                </c:pt>
                <c:pt idx="42">
                  <c:v>0.13490912757756635</c:v>
                </c:pt>
                <c:pt idx="43">
                  <c:v>0.12362142749040406</c:v>
                </c:pt>
                <c:pt idx="44">
                  <c:v>0.11303738542375365</c:v>
                </c:pt>
                <c:pt idx="45">
                  <c:v>0.10312405636798701</c:v>
                </c:pt>
                <c:pt idx="46">
                  <c:v>9.3849899664032094E-2</c:v>
                </c:pt>
                <c:pt idx="47">
                  <c:v>8.5184721466113819E-2</c:v>
                </c:pt>
                <c:pt idx="48">
                  <c:v>7.7099619518810072E-2</c:v>
                </c:pt>
                <c:pt idx="49">
                  <c:v>6.9566930156162651E-2</c:v>
                </c:pt>
                <c:pt idx="50">
                  <c:v>6.2560177434244288E-2</c:v>
                </c:pt>
                <c:pt idx="51">
                  <c:v>5.6054024312099833E-2</c:v>
                </c:pt>
                <c:pt idx="52">
                  <c:v>5.002422579935719E-2</c:v>
                </c:pt>
                <c:pt idx="53">
                  <c:v>4.444758399204761E-2</c:v>
                </c:pt>
                <c:pt idx="54">
                  <c:v>3.9301904921288773E-2</c:v>
                </c:pt>
                <c:pt idx="55">
                  <c:v>3.456595714247853E-2</c:v>
                </c:pt>
                <c:pt idx="56">
                  <c:v>3.0219431995516733E-2</c:v>
                </c:pt>
                <c:pt idx="57">
                  <c:v>2.6242905469336782E-2</c:v>
                </c:pt>
                <c:pt idx="58">
                  <c:v>2.2617801606673486E-2</c:v>
                </c:pt>
                <c:pt idx="59">
                  <c:v>1.9326357387544096E-2</c:v>
                </c:pt>
                <c:pt idx="60">
                  <c:v>1.6351589032359375E-2</c:v>
                </c:pt>
                <c:pt idx="61">
                  <c:v>1.3677259667932238E-2</c:v>
                </c:pt>
                <c:pt idx="62">
                  <c:v>1.1287848301903981E-2</c:v>
                </c:pt>
                <c:pt idx="63">
                  <c:v>9.1685200532745786E-3</c:v>
                </c:pt>
                <c:pt idx="64">
                  <c:v>7.3050975888016931E-3</c:v>
                </c:pt>
                <c:pt idx="65">
                  <c:v>5.6840337170312233E-3</c:v>
                </c:pt>
                <c:pt idx="66">
                  <c:v>4.2923850936387228E-3</c:v>
                </c:pt>
                <c:pt idx="67">
                  <c:v>3.1177869936041837E-3</c:v>
                </c:pt>
                <c:pt idx="68">
                  <c:v>2.1484291075098885E-3</c:v>
                </c:pt>
                <c:pt idx="69">
                  <c:v>1.3730323209514852E-3</c:v>
                </c:pt>
                <c:pt idx="70">
                  <c:v>7.8082643768190654E-4</c:v>
                </c:pt>
                <c:pt idx="71">
                  <c:v>3.6152880867598448E-4</c:v>
                </c:pt>
                <c:pt idx="72">
                  <c:v>1.0532383080709183E-4</c:v>
                </c:pt>
                <c:pt idx="73">
                  <c:v>2.8432802725992974E-6</c:v>
                </c:pt>
                <c:pt idx="74">
                  <c:v>4.514744729219257E-5</c:v>
                </c:pt>
                <c:pt idx="75">
                  <c:v>2.237070399358413E-4</c:v>
                </c:pt>
                <c:pt idx="76">
                  <c:v>5.3038582621781755E-4</c:v>
                </c:pt>
                <c:pt idx="77">
                  <c:v>9.5742398482211166E-4</c:v>
                </c:pt>
                <c:pt idx="78">
                  <c:v>1.4974221360049048E-3</c:v>
                </c:pt>
                <c:pt idx="79">
                  <c:v>2.1433260253528926E-3</c:v>
                </c:pt>
                <c:pt idx="80">
                  <c:v>2.8884118341650539E-3</c:v>
                </c:pt>
                <c:pt idx="81">
                  <c:v>3.7262720912701829E-3</c:v>
                </c:pt>
                <c:pt idx="82">
                  <c:v>4.6508021620969035E-3</c:v>
                </c:pt>
                <c:pt idx="83">
                  <c:v>5.6561872917760556E-3</c:v>
                </c:pt>
                <c:pt idx="84">
                  <c:v>6.7368901799818364E-3</c:v>
                </c:pt>
                <c:pt idx="85">
                  <c:v>7.8876390661062005E-3</c:v>
                </c:pt>
                <c:pt idx="86">
                  <c:v>9.1034163042154424E-3</c:v>
                </c:pt>
                <c:pt idx="87">
                  <c:v>1.0379447408056946E-2</c:v>
                </c:pt>
                <c:pt idx="88">
                  <c:v>1.1711190547171934E-2</c:v>
                </c:pt>
                <c:pt idx="89">
                  <c:v>1.3094326475925384E-2</c:v>
                </c:pt>
                <c:pt idx="90">
                  <c:v>1.4524748877990955E-2</c:v>
                </c:pt>
                <c:pt idx="91">
                  <c:v>1.599855510952498E-2</c:v>
                </c:pt>
                <c:pt idx="92">
                  <c:v>1.751203732493406E-2</c:v>
                </c:pt>
                <c:pt idx="93">
                  <c:v>1.9061673969782516E-2</c:v>
                </c:pt>
                <c:pt idx="94">
                  <c:v>2.0644121626004364E-2</c:v>
                </c:pt>
                <c:pt idx="95">
                  <c:v>2.2256207195176098E-2</c:v>
                </c:pt>
                <c:pt idx="96">
                  <c:v>2.389492040617713E-2</c:v>
                </c:pt>
                <c:pt idx="97">
                  <c:v>2.5557406634109776E-2</c:v>
                </c:pt>
                <c:pt idx="98">
                  <c:v>2.7240960017877177E-2</c:v>
                </c:pt>
                <c:pt idx="99">
                  <c:v>2.8943016864320117E-2</c:v>
                </c:pt>
                <c:pt idx="100">
                  <c:v>3.0661149327298843E-2</c:v>
                </c:pt>
                <c:pt idx="101">
                  <c:v>3.2393059350569721E-2</c:v>
                </c:pt>
                <c:pt idx="102">
                  <c:v>3.4136572863753906E-2</c:v>
                </c:pt>
                <c:pt idx="103">
                  <c:v>3.588963422112236E-2</c:v>
                </c:pt>
                <c:pt idx="104">
                  <c:v>3.7650300873334694E-2</c:v>
                </c:pt>
                <c:pt idx="105">
                  <c:v>3.9416738262662634E-2</c:v>
                </c:pt>
                <c:pt idx="106">
                  <c:v>4.1187214932609781E-2</c:v>
                </c:pt>
                <c:pt idx="107">
                  <c:v>4.2960097843202684E-2</c:v>
                </c:pt>
                <c:pt idx="108">
                  <c:v>4.4733847883578544E-2</c:v>
                </c:pt>
                <c:pt idx="109">
                  <c:v>4.6507015573830107E-2</c:v>
                </c:pt>
                <c:pt idx="110">
                  <c:v>4.8278236948392193E-2</c:v>
                </c:pt>
                <c:pt idx="111">
                  <c:v>5.0046229613561803E-2</c:v>
                </c:pt>
                <c:pt idx="112">
                  <c:v>5.1809788972043178E-2</c:v>
                </c:pt>
                <c:pt idx="113">
                  <c:v>5.3567784607693313E-2</c:v>
                </c:pt>
                <c:pt idx="114">
                  <c:v>5.5319156823918463E-2</c:v>
                </c:pt>
                <c:pt idx="115">
                  <c:v>5.7062913329434264E-2</c:v>
                </c:pt>
                <c:pt idx="116">
                  <c:v>5.8798126065356046E-2</c:v>
                </c:pt>
                <c:pt idx="117">
                  <c:v>6.0523928167827493E-2</c:v>
                </c:pt>
                <c:pt idx="118">
                  <c:v>6.2239511060629887E-2</c:v>
                </c:pt>
                <c:pt idx="119">
                  <c:v>6.3944121672436308E-2</c:v>
                </c:pt>
                <c:pt idx="120">
                  <c:v>6.5637059773591522E-2</c:v>
                </c:pt>
                <c:pt idx="121">
                  <c:v>6.7317675427503401E-2</c:v>
                </c:pt>
                <c:pt idx="122">
                  <c:v>6.8985366551930508E-2</c:v>
                </c:pt>
                <c:pt idx="123">
                  <c:v>7.0639576585639352E-2</c:v>
                </c:pt>
                <c:pt idx="124">
                  <c:v>7.2279792256088701E-2</c:v>
                </c:pt>
                <c:pt idx="125">
                  <c:v>7.3905541443972614E-2</c:v>
                </c:pt>
                <c:pt idx="126">
                  <c:v>7.5516391140622571E-2</c:v>
                </c:pt>
                <c:pt idx="127">
                  <c:v>7.7111945494429929E-2</c:v>
                </c:pt>
                <c:pt idx="128">
                  <c:v>7.8691843942605783E-2</c:v>
                </c:pt>
                <c:pt idx="129">
                  <c:v>8.0255759424743611E-2</c:v>
                </c:pt>
                <c:pt idx="130">
                  <c:v>8.1803396674792778E-2</c:v>
                </c:pt>
                <c:pt idx="131">
                  <c:v>8.3334490588189924E-2</c:v>
                </c:pt>
                <c:pt idx="132">
                  <c:v>8.4848804661022931E-2</c:v>
                </c:pt>
                <c:pt idx="133">
                  <c:v>8.6346129498234336E-2</c:v>
                </c:pt>
                <c:pt idx="134">
                  <c:v>8.7826281387986649E-2</c:v>
                </c:pt>
                <c:pt idx="135">
                  <c:v>8.9289100939433499E-2</c:v>
                </c:pt>
                <c:pt idx="136">
                  <c:v>9.0734451781248115E-2</c:v>
                </c:pt>
                <c:pt idx="137">
                  <c:v>9.2162219318371222E-2</c:v>
                </c:pt>
                <c:pt idx="138">
                  <c:v>9.3572309544543028E-2</c:v>
                </c:pt>
                <c:pt idx="139">
                  <c:v>9.496464790828002E-2</c:v>
                </c:pt>
                <c:pt idx="140">
                  <c:v>9.6339178230057124E-2</c:v>
                </c:pt>
                <c:pt idx="141">
                  <c:v>9.7695861668542119E-2</c:v>
                </c:pt>
                <c:pt idx="142">
                  <c:v>9.9034675733821173E-2</c:v>
                </c:pt>
                <c:pt idx="143">
                  <c:v>0.10035561334563417</c:v>
                </c:pt>
                <c:pt idx="144">
                  <c:v>0.1016586819347223</c:v>
                </c:pt>
                <c:pt idx="145">
                  <c:v>0.10294390258546676</c:v>
                </c:pt>
                <c:pt idx="146">
                  <c:v>0.10421130921807122</c:v>
                </c:pt>
                <c:pt idx="147">
                  <c:v>0.10546094780861245</c:v>
                </c:pt>
                <c:pt idx="148">
                  <c:v>0.10669287564535258</c:v>
                </c:pt>
                <c:pt idx="149">
                  <c:v>0.10790716061977063</c:v>
                </c:pt>
                <c:pt idx="150">
                  <c:v>0.10910388055083611</c:v>
                </c:pt>
                <c:pt idx="151">
                  <c:v>0.11028312254110598</c:v>
                </c:pt>
                <c:pt idx="152">
                  <c:v>0.11144498236328554</c:v>
                </c:pt>
                <c:pt idx="153">
                  <c:v>0.11258956387594962</c:v>
                </c:pt>
                <c:pt idx="154">
                  <c:v>0.11371697846717341</c:v>
                </c:pt>
                <c:pt idx="155">
                  <c:v>0.11482734452487378</c:v>
                </c:pt>
                <c:pt idx="156">
                  <c:v>0.11592078693271163</c:v>
                </c:pt>
                <c:pt idx="157">
                  <c:v>0.1169974365904525</c:v>
                </c:pt>
                <c:pt idx="158">
                  <c:v>0.11805742995772896</c:v>
                </c:pt>
                <c:pt idx="159">
                  <c:v>0.11910090862019086</c:v>
                </c:pt>
                <c:pt idx="160">
                  <c:v>0.12012801887707164</c:v>
                </c:pt>
                <c:pt idx="161">
                  <c:v>0.12113891134923982</c:v>
                </c:pt>
                <c:pt idx="162">
                  <c:v>0.12213374060684257</c:v>
                </c:pt>
                <c:pt idx="163">
                  <c:v>0.12311266481568429</c:v>
                </c:pt>
                <c:pt idx="164">
                  <c:v>0.12407584540152145</c:v>
                </c:pt>
                <c:pt idx="165">
                  <c:v>0.12502344673148508</c:v>
                </c:pt>
                <c:pt idx="166">
                  <c:v>0.12595563581187899</c:v>
                </c:pt>
                <c:pt idx="167">
                  <c:v>0.12687258200162943</c:v>
                </c:pt>
                <c:pt idx="168">
                  <c:v>0.12777445674069471</c:v>
                </c:pt>
                <c:pt idx="169">
                  <c:v>0.12866143329277085</c:v>
                </c:pt>
                <c:pt idx="170">
                  <c:v>0.12953368650165709</c:v>
                </c:pt>
                <c:pt idx="171">
                  <c:v>0.13039139256067184</c:v>
                </c:pt>
                <c:pt idx="172">
                  <c:v>0.13123472879453552</c:v>
                </c:pt>
                <c:pt idx="173">
                  <c:v>0.13206387345315973</c:v>
                </c:pt>
                <c:pt idx="174">
                  <c:v>0.13287900551680792</c:v>
                </c:pt>
                <c:pt idx="175">
                  <c:v>0.13368030451211318</c:v>
                </c:pt>
                <c:pt idx="176">
                  <c:v>0.13446795033846079</c:v>
                </c:pt>
                <c:pt idx="177">
                  <c:v>0.13524212310426531</c:v>
                </c:pt>
                <c:pt idx="178">
                  <c:v>0.13600300297268977</c:v>
                </c:pt>
                <c:pt idx="179">
                  <c:v>0.13675077001637481</c:v>
                </c:pt>
                <c:pt idx="180">
                  <c:v>0.13748560408076388</c:v>
                </c:pt>
                <c:pt idx="181">
                  <c:v>0.13820768465562733</c:v>
                </c:pt>
                <c:pt idx="182">
                  <c:v>0.13891719075440614</c:v>
                </c:pt>
                <c:pt idx="183">
                  <c:v>0.13961430080101125</c:v>
                </c:pt>
                <c:pt idx="184">
                  <c:v>0.14029919252373027</c:v>
                </c:pt>
                <c:pt idx="185">
                  <c:v>0.1409720428559082</c:v>
                </c:pt>
                <c:pt idx="186">
                  <c:v>0.1416330278430831</c:v>
                </c:pt>
                <c:pt idx="187">
                  <c:v>0.14228232255627107</c:v>
                </c:pt>
                <c:pt idx="188">
                  <c:v>0.14292010101110778</c:v>
                </c:pt>
                <c:pt idx="189">
                  <c:v>0.14354653609256718</c:v>
                </c:pt>
                <c:pt idx="190">
                  <c:v>0.14416179948498939</c:v>
                </c:pt>
                <c:pt idx="191">
                  <c:v>0.14476606160716068</c:v>
                </c:pt>
                <c:pt idx="192">
                  <c:v>0.14535949155220138</c:v>
                </c:pt>
                <c:pt idx="193">
                  <c:v>0.14594225703202607</c:v>
                </c:pt>
                <c:pt idx="194">
                  <c:v>0.14651452432615222</c:v>
                </c:pt>
                <c:pt idx="195">
                  <c:v>0.1470764582346418</c:v>
                </c:pt>
                <c:pt idx="196">
                  <c:v>0.14762822203497131</c:v>
                </c:pt>
                <c:pt idx="197">
                  <c:v>0.14816997744263247</c:v>
                </c:pt>
                <c:pt idx="198">
                  <c:v>0.14870188457527736</c:v>
                </c:pt>
                <c:pt idx="199">
                  <c:v>0.14922410192022686</c:v>
                </c:pt>
                <c:pt idx="200">
                  <c:v>0.14973678630517118</c:v>
                </c:pt>
                <c:pt idx="201">
                  <c:v>0.15024009287189855</c:v>
                </c:pt>
                <c:pt idx="202">
                  <c:v>0.15073417505289471</c:v>
                </c:pt>
                <c:pt idx="203">
                  <c:v>0.15121918455066327</c:v>
                </c:pt>
                <c:pt idx="204">
                  <c:v>0.15169527131962374</c:v>
                </c:pt>
                <c:pt idx="205">
                  <c:v>0.15216258355045004</c:v>
                </c:pt>
                <c:pt idx="206">
                  <c:v>0.15262126765671868</c:v>
                </c:pt>
                <c:pt idx="207">
                  <c:v>0.15307146826374193</c:v>
                </c:pt>
                <c:pt idx="208">
                  <c:v>0.15351332819946609</c:v>
                </c:pt>
                <c:pt idx="209">
                  <c:v>0.15394698848732086</c:v>
                </c:pt>
                <c:pt idx="210">
                  <c:v>0.15437258834091178</c:v>
                </c:pt>
                <c:pt idx="211">
                  <c:v>0.15479026516045047</c:v>
                </c:pt>
                <c:pt idx="212">
                  <c:v>0.15520015453082453</c:v>
                </c:pt>
                <c:pt idx="213">
                  <c:v>0.15560239022121219</c:v>
                </c:pt>
                <c:pt idx="214">
                  <c:v>0.15599710418615109</c:v>
                </c:pt>
                <c:pt idx="215">
                  <c:v>0.15638442656797513</c:v>
                </c:pt>
                <c:pt idx="216">
                  <c:v>0.1567644857005373</c:v>
                </c:pt>
                <c:pt idx="217">
                  <c:v>0.1571374081141402</c:v>
                </c:pt>
                <c:pt idx="218">
                  <c:v>0.15750331854159894</c:v>
                </c:pt>
                <c:pt idx="219">
                  <c:v>0.15786233992536616</c:v>
                </c:pt>
                <c:pt idx="220">
                  <c:v>0.15821459342565006</c:v>
                </c:pt>
                <c:pt idx="221">
                  <c:v>0.15856019842946181</c:v>
                </c:pt>
                <c:pt idx="222">
                  <c:v>0.15889927256052983</c:v>
                </c:pt>
                <c:pt idx="223">
                  <c:v>0.15923193169002306</c:v>
                </c:pt>
                <c:pt idx="224">
                  <c:v>0.15955828994802659</c:v>
                </c:pt>
                <c:pt idx="225">
                  <c:v>0.15987845973571674</c:v>
                </c:pt>
                <c:pt idx="226">
                  <c:v>0.16019255173818517</c:v>
                </c:pt>
                <c:pt idx="227">
                  <c:v>0.16050067493786341</c:v>
                </c:pt>
                <c:pt idx="228">
                  <c:v>0.16080293662850223</c:v>
                </c:pt>
                <c:pt idx="229">
                  <c:v>0.1610994424296622</c:v>
                </c:pt>
                <c:pt idx="230">
                  <c:v>0.16139029630167417</c:v>
                </c:pt>
                <c:pt idx="231">
                  <c:v>0.16167560056102995</c:v>
                </c:pt>
                <c:pt idx="232">
                  <c:v>0.16195545589616625</c:v>
                </c:pt>
                <c:pt idx="233">
                  <c:v>0.1622299613836061</c:v>
                </c:pt>
                <c:pt idx="234">
                  <c:v>0.16249921450442373</c:v>
                </c:pt>
                <c:pt idx="235">
                  <c:v>0.16276331116100201</c:v>
                </c:pt>
                <c:pt idx="236">
                  <c:v>0.16302234569405072</c:v>
                </c:pt>
                <c:pt idx="237">
                  <c:v>0.1632764108998577</c:v>
                </c:pt>
                <c:pt idx="238">
                  <c:v>0.16352559804774591</c:v>
                </c:pt>
                <c:pt idx="239">
                  <c:v>0.16376999689770938</c:v>
                </c:pt>
                <c:pt idx="240">
                  <c:v>0.16400969571820515</c:v>
                </c:pt>
                <c:pt idx="241">
                  <c:v>0.16424478130407666</c:v>
                </c:pt>
                <c:pt idx="242">
                  <c:v>0.16447533899458772</c:v>
                </c:pt>
                <c:pt idx="243">
                  <c:v>0.16470145269154568</c:v>
                </c:pt>
                <c:pt idx="244">
                  <c:v>0.16492320487749496</c:v>
                </c:pt>
                <c:pt idx="245">
                  <c:v>0.16514067663396162</c:v>
                </c:pt>
                <c:pt idx="246">
                  <c:v>0.16535394765973227</c:v>
                </c:pt>
                <c:pt idx="247">
                  <c:v>0.16556309628915075</c:v>
                </c:pt>
                <c:pt idx="248">
                  <c:v>0.16576819951041688</c:v>
                </c:pt>
                <c:pt idx="249">
                  <c:v>0.16596933298387287</c:v>
                </c:pt>
                <c:pt idx="250">
                  <c:v>0.16616657106026375</c:v>
                </c:pt>
                <c:pt idx="251">
                  <c:v>0.16635998679895897</c:v>
                </c:pt>
                <c:pt idx="252">
                  <c:v>0.16654965198612282</c:v>
                </c:pt>
                <c:pt idx="253">
                  <c:v>0.16673563715282272</c:v>
                </c:pt>
                <c:pt idx="254">
                  <c:v>0.16691801159306441</c:v>
                </c:pt>
                <c:pt idx="255">
                  <c:v>0.16709684338174435</c:v>
                </c:pt>
                <c:pt idx="256">
                  <c:v>0.16727219939251003</c:v>
                </c:pt>
                <c:pt idx="257">
                  <c:v>0.16744414531551913</c:v>
                </c:pt>
                <c:pt idx="258">
                  <c:v>0.16761274567508999</c:v>
                </c:pt>
                <c:pt idx="259">
                  <c:v>0.16777806384723565</c:v>
                </c:pt>
                <c:pt idx="260">
                  <c:v>0.16794016207707424</c:v>
                </c:pt>
                <c:pt idx="261">
                  <c:v>0.16809910149610957</c:v>
                </c:pt>
                <c:pt idx="262">
                  <c:v>0.16825494213937592</c:v>
                </c:pt>
                <c:pt idx="263">
                  <c:v>0.16840774296244077</c:v>
                </c:pt>
                <c:pt idx="264">
                  <c:v>0.16855756185826179</c:v>
                </c:pt>
                <c:pt idx="265">
                  <c:v>0.16870445567389195</c:v>
                </c:pt>
                <c:pt idx="266">
                  <c:v>0.16884848022702917</c:v>
                </c:pt>
                <c:pt idx="267">
                  <c:v>0.16898969032240657</c:v>
                </c:pt>
                <c:pt idx="268">
                  <c:v>0.1691281397680198</c:v>
                </c:pt>
                <c:pt idx="269">
                  <c:v>0.16926388139118775</c:v>
                </c:pt>
                <c:pt idx="270">
                  <c:v>0.16939696705444432</c:v>
                </c:pt>
                <c:pt idx="271">
                  <c:v>0.1695274476712583</c:v>
                </c:pt>
                <c:pt idx="272">
                  <c:v>0.16965537322157923</c:v>
                </c:pt>
                <c:pt idx="273">
                  <c:v>0.1697807927672069</c:v>
                </c:pt>
                <c:pt idx="274">
                  <c:v>0.1699037544669833</c:v>
                </c:pt>
                <c:pt idx="275">
                  <c:v>0.17002430559180479</c:v>
                </c:pt>
                <c:pt idx="276">
                  <c:v>0.17014249253945346</c:v>
                </c:pt>
                <c:pt idx="277">
                  <c:v>0.17025836084924698</c:v>
                </c:pt>
                <c:pt idx="278">
                  <c:v>0.17037195521650519</c:v>
                </c:pt>
                <c:pt idx="279">
                  <c:v>0.17048331950683399</c:v>
                </c:pt>
                <c:pt idx="280">
                  <c:v>0.17059249677022442</c:v>
                </c:pt>
                <c:pt idx="281">
                  <c:v>0.17069952925496817</c:v>
                </c:pt>
                <c:pt idx="282">
                  <c:v>0.17080445842138864</c:v>
                </c:pt>
                <c:pt idx="283">
                  <c:v>0.17090732495538694</c:v>
                </c:pt>
                <c:pt idx="284">
                  <c:v>0.17100816878180461</c:v>
                </c:pt>
                <c:pt idx="285">
                  <c:v>0.17110702907760136</c:v>
                </c:pt>
                <c:pt idx="286">
                  <c:v>0.17120394428485003</c:v>
                </c:pt>
                <c:pt idx="287">
                  <c:v>0.17129895212354798</c:v>
                </c:pt>
                <c:pt idx="288">
                  <c:v>0.17139208960424607</c:v>
                </c:pt>
                <c:pt idx="289">
                  <c:v>0.17148339304049637</c:v>
                </c:pt>
                <c:pt idx="290">
                  <c:v>0.17157289806111858</c:v>
                </c:pt>
                <c:pt idx="291">
                  <c:v>0.17166063962228692</c:v>
                </c:pt>
                <c:pt idx="292">
                  <c:v>0.1717466520194377</c:v>
                </c:pt>
                <c:pt idx="293">
                  <c:v>0.17183096889899963</c:v>
                </c:pt>
                <c:pt idx="294">
                  <c:v>0.17191362326994739</c:v>
                </c:pt>
                <c:pt idx="295">
                  <c:v>0.17199464751517951</c:v>
                </c:pt>
                <c:pt idx="296">
                  <c:v>0.17207407340272288</c:v>
                </c:pt>
                <c:pt idx="297">
                  <c:v>0.17215193209676413</c:v>
                </c:pt>
                <c:pt idx="298">
                  <c:v>0.17222825416850987</c:v>
                </c:pt>
                <c:pt idx="299">
                  <c:v>0.17230306960687761</c:v>
                </c:pt>
                <c:pt idx="300">
                  <c:v>0.17237640782901784</c:v>
                </c:pt>
                <c:pt idx="301">
                  <c:v>0.17244829769067008</c:v>
                </c:pt>
                <c:pt idx="302">
                  <c:v>0.17251876749635356</c:v>
                </c:pt>
                <c:pt idx="303">
                  <c:v>0.17258784500939478</c:v>
                </c:pt>
                <c:pt idx="304">
                  <c:v>0.1726555574617932</c:v>
                </c:pt>
                <c:pt idx="305">
                  <c:v>0.17272193156392709</c:v>
                </c:pt>
                <c:pt idx="306">
                  <c:v>0.17278699351410096</c:v>
                </c:pt>
                <c:pt idx="307">
                  <c:v>0.17285076900793675</c:v>
                </c:pt>
                <c:pt idx="308">
                  <c:v>0.17291328324761032</c:v>
                </c:pt>
                <c:pt idx="309">
                  <c:v>0.17297456095093461</c:v>
                </c:pt>
                <c:pt idx="310">
                  <c:v>0.1730346263602924</c:v>
                </c:pt>
                <c:pt idx="311">
                  <c:v>0.17309350325141898</c:v>
                </c:pt>
                <c:pt idx="312">
                  <c:v>0.17315121494203817</c:v>
                </c:pt>
                <c:pt idx="313">
                  <c:v>0.17320778430035225</c:v>
                </c:pt>
                <c:pt idx="314">
                  <c:v>0.17326323375338812</c:v>
                </c:pt>
                <c:pt idx="315">
                  <c:v>0.17331758529520203</c:v>
                </c:pt>
                <c:pt idx="316">
                  <c:v>0.17337086049494374</c:v>
                </c:pt>
                <c:pt idx="317">
                  <c:v>0.17342308050478267</c:v>
                </c:pt>
                <c:pt idx="318">
                  <c:v>0.17347426606769809</c:v>
                </c:pt>
                <c:pt idx="319">
                  <c:v>0.17352443752513402</c:v>
                </c:pt>
                <c:pt idx="320">
                  <c:v>0.17357361482452274</c:v>
                </c:pt>
                <c:pt idx="321">
                  <c:v>0.17362181752667613</c:v>
                </c:pt>
                <c:pt idx="322">
                  <c:v>0.17366906481304931</c:v>
                </c:pt>
                <c:pt idx="323">
                  <c:v>0.17371537549287638</c:v>
                </c:pt>
                <c:pt idx="324">
                  <c:v>0.17376076801018156</c:v>
                </c:pt>
                <c:pt idx="325">
                  <c:v>0.17380526045066619</c:v>
                </c:pt>
                <c:pt idx="326">
                  <c:v>0.17384887054847478</c:v>
                </c:pt>
                <c:pt idx="327">
                  <c:v>0.1738916156928409</c:v>
                </c:pt>
                <c:pt idx="328">
                  <c:v>0.17393351293461506</c:v>
                </c:pt>
                <c:pt idx="329">
                  <c:v>0.17397457899267646</c:v>
                </c:pt>
                <c:pt idx="330">
                  <c:v>0.17401483026023018</c:v>
                </c:pt>
                <c:pt idx="331">
                  <c:v>0.1740542828109917</c:v>
                </c:pt>
                <c:pt idx="332">
                  <c:v>0.17409295240526029</c:v>
                </c:pt>
                <c:pt idx="333">
                  <c:v>0.1741308544958835</c:v>
                </c:pt>
                <c:pt idx="334">
                  <c:v>0.17416800423411349</c:v>
                </c:pt>
                <c:pt idx="335">
                  <c:v>0.1742044164753582</c:v>
                </c:pt>
                <c:pt idx="336">
                  <c:v>0.17424010578482774</c:v>
                </c:pt>
                <c:pt idx="337">
                  <c:v>0.17427508644307851</c:v>
                </c:pt>
                <c:pt idx="338">
                  <c:v>0.17430937245145667</c:v>
                </c:pt>
                <c:pt idx="339">
                  <c:v>0.17434297753744188</c:v>
                </c:pt>
                <c:pt idx="340">
                  <c:v>0.17437591515989367</c:v>
                </c:pt>
                <c:pt idx="341">
                  <c:v>0.17440819851420186</c:v>
                </c:pt>
                <c:pt idx="342">
                  <c:v>0.17443984053734232</c:v>
                </c:pt>
                <c:pt idx="343">
                  <c:v>0.17447085391283976</c:v>
                </c:pt>
                <c:pt idx="344">
                  <c:v>0.17450125107563952</c:v>
                </c:pt>
                <c:pt idx="345">
                  <c:v>0.17453104421688892</c:v>
                </c:pt>
                <c:pt idx="346">
                  <c:v>0.17456024528863084</c:v>
                </c:pt>
                <c:pt idx="347">
                  <c:v>0.17458886600841003</c:v>
                </c:pt>
                <c:pt idx="348">
                  <c:v>0.17461691786379421</c:v>
                </c:pt>
                <c:pt idx="349">
                  <c:v>0.1746444121168112</c:v>
                </c:pt>
                <c:pt idx="350">
                  <c:v>0.17467135980830328</c:v>
                </c:pt>
                <c:pt idx="351">
                  <c:v>0.17469777176220094</c:v>
                </c:pt>
                <c:pt idx="352">
                  <c:v>0.17472365858971625</c:v>
                </c:pt>
                <c:pt idx="353">
                  <c:v>0.17474903069345848</c:v>
                </c:pt>
                <c:pt idx="354">
                  <c:v>0.17477389827147233</c:v>
                </c:pt>
                <c:pt idx="355">
                  <c:v>0.1747982713212006</c:v>
                </c:pt>
                <c:pt idx="356">
                  <c:v>0.17482215964337247</c:v>
                </c:pt>
                <c:pt idx="357">
                  <c:v>0.17484557284581889</c:v>
                </c:pt>
                <c:pt idx="358">
                  <c:v>0.17486852034721598</c:v>
                </c:pt>
                <c:pt idx="359">
                  <c:v>0.17489101138075785</c:v>
                </c:pt>
                <c:pt idx="360">
                  <c:v>0.17491305499776069</c:v>
                </c:pt>
                <c:pt idx="361">
                  <c:v>0.17493466007119796</c:v>
                </c:pt>
                <c:pt idx="362">
                  <c:v>0.17495583529916942</c:v>
                </c:pt>
                <c:pt idx="363">
                  <c:v>0.1749765892083042</c:v>
                </c:pt>
                <c:pt idx="364">
                  <c:v>0.1749969301570995</c:v>
                </c:pt>
                <c:pt idx="365">
                  <c:v>0.17501686633919564</c:v>
                </c:pt>
                <c:pt idx="366">
                  <c:v>0.17503640578658952</c:v>
                </c:pt>
                <c:pt idx="367">
                  <c:v>0.17505555637278641</c:v>
                </c:pt>
                <c:pt idx="368">
                  <c:v>0.17507432581589191</c:v>
                </c:pt>
                <c:pt idx="369">
                  <c:v>0.17509272168164522</c:v>
                </c:pt>
                <c:pt idx="370">
                  <c:v>0.17511075138639431</c:v>
                </c:pt>
                <c:pt idx="371">
                  <c:v>0.1751284222000144</c:v>
                </c:pt>
                <c:pt idx="372">
                  <c:v>0.17514574124877075</c:v>
                </c:pt>
                <c:pt idx="373">
                  <c:v>0.1751627155181264</c:v>
                </c:pt>
                <c:pt idx="374">
                  <c:v>0.17517935185549668</c:v>
                </c:pt>
                <c:pt idx="375">
                  <c:v>0.17519565697295056</c:v>
                </c:pt>
                <c:pt idx="376">
                  <c:v>0.17521163744986018</c:v>
                </c:pt>
                <c:pt idx="377">
                  <c:v>0.17522729973549966</c:v>
                </c:pt>
                <c:pt idx="378">
                  <c:v>0.17524265015159432</c:v>
                </c:pt>
                <c:pt idx="379">
                  <c:v>0.17525769489481999</c:v>
                </c:pt>
                <c:pt idx="380">
                  <c:v>0.17527244003925535</c:v>
                </c:pt>
                <c:pt idx="381">
                  <c:v>0.17528689153878621</c:v>
                </c:pt>
                <c:pt idx="382">
                  <c:v>0.17530105522946382</c:v>
                </c:pt>
                <c:pt idx="383">
                  <c:v>0.17531493683181779</c:v>
                </c:pt>
                <c:pt idx="384">
                  <c:v>0.17532854195312408</c:v>
                </c:pt>
                <c:pt idx="385">
                  <c:v>0.17534187608962956</c:v>
                </c:pt>
                <c:pt idx="386">
                  <c:v>0.17535494462873322</c:v>
                </c:pt>
                <c:pt idx="387">
                  <c:v>0.17536775285112555</c:v>
                </c:pt>
                <c:pt idx="388">
                  <c:v>0.1753803059328862</c:v>
                </c:pt>
                <c:pt idx="389">
                  <c:v>0.17539260894754136</c:v>
                </c:pt>
                <c:pt idx="390">
                  <c:v>0.17540466686808096</c:v>
                </c:pt>
                <c:pt idx="391">
                  <c:v>0.17541648456893705</c:v>
                </c:pt>
                <c:pt idx="392">
                  <c:v>0.17542806682792367</c:v>
                </c:pt>
                <c:pt idx="393">
                  <c:v>0.17543941832813895</c:v>
                </c:pt>
                <c:pt idx="394">
                  <c:v>0.17545054365983057</c:v>
                </c:pt>
                <c:pt idx="395">
                  <c:v>0.17546144732222468</c:v>
                </c:pt>
                <c:pt idx="396">
                  <c:v>0.17547213372531947</c:v>
                </c:pt>
                <c:pt idx="397">
                  <c:v>0.17548260719164382</c:v>
                </c:pt>
                <c:pt idx="398">
                  <c:v>0.17549287195798158</c:v>
                </c:pt>
                <c:pt idx="399">
                  <c:v>0.17550293217706237</c:v>
                </c:pt>
                <c:pt idx="400">
                  <c:v>0.17551279191921951</c:v>
                </c:pt>
                <c:pt idx="401">
                  <c:v>0.17552245517401557</c:v>
                </c:pt>
                <c:pt idx="402">
                  <c:v>0.17553192585183616</c:v>
                </c:pt>
                <c:pt idx="403">
                  <c:v>0.17554120778545287</c:v>
                </c:pt>
                <c:pt idx="404">
                  <c:v>0.17555030473155517</c:v>
                </c:pt>
                <c:pt idx="405">
                  <c:v>0.17555922037225316</c:v>
                </c:pt>
                <c:pt idx="406">
                  <c:v>0.17556795831655014</c:v>
                </c:pt>
                <c:pt idx="407">
                  <c:v>0.17557652210178717</c:v>
                </c:pt>
                <c:pt idx="408">
                  <c:v>0.17558491519505875</c:v>
                </c:pt>
                <c:pt idx="409">
                  <c:v>0.17559314099460124</c:v>
                </c:pt>
                <c:pt idx="410">
                  <c:v>0.1756012028311538</c:v>
                </c:pt>
                <c:pt idx="411">
                  <c:v>0.17560910396929302</c:v>
                </c:pt>
                <c:pt idx="412">
                  <c:v>0.17561684760874094</c:v>
                </c:pt>
                <c:pt idx="413">
                  <c:v>0.17562443688564811</c:v>
                </c:pt>
                <c:pt idx="414">
                  <c:v>0.17563187487385062</c:v>
                </c:pt>
                <c:pt idx="415">
                  <c:v>0.17563916458610362</c:v>
                </c:pt>
                <c:pt idx="416">
                  <c:v>0.17564630897528924</c:v>
                </c:pt>
                <c:pt idx="417">
                  <c:v>0.17565331093560219</c:v>
                </c:pt>
                <c:pt idx="418">
                  <c:v>0.1756601733037112</c:v>
                </c:pt>
                <c:pt idx="419">
                  <c:v>0.17566689885989797</c:v>
                </c:pt>
                <c:pt idx="420">
                  <c:v>0.17567349032917368</c:v>
                </c:pt>
                <c:pt idx="421">
                  <c:v>0.17567995038237363</c:v>
                </c:pt>
                <c:pt idx="422">
                  <c:v>0.17568628163723027</c:v>
                </c:pt>
                <c:pt idx="423">
                  <c:v>0.1756924866594253</c:v>
                </c:pt>
                <c:pt idx="424">
                  <c:v>0.17569856796362071</c:v>
                </c:pt>
                <c:pt idx="425">
                  <c:v>0.1757045280144702</c:v>
                </c:pt>
                <c:pt idx="426">
                  <c:v>0.17571036922760988</c:v>
                </c:pt>
                <c:pt idx="427">
                  <c:v>0.1757160939706302</c:v>
                </c:pt>
                <c:pt idx="428">
                  <c:v>0.17572170456402814</c:v>
                </c:pt>
                <c:pt idx="429">
                  <c:v>0.17572720328214128</c:v>
                </c:pt>
                <c:pt idx="430">
                  <c:v>0.17573259235406272</c:v>
                </c:pt>
                <c:pt idx="431">
                  <c:v>0.17573787396453874</c:v>
                </c:pt>
                <c:pt idx="432">
                  <c:v>0.1757430502548481</c:v>
                </c:pt>
                <c:pt idx="433">
                  <c:v>0.17574812332366463</c:v>
                </c:pt>
                <c:pt idx="434">
                  <c:v>0.17575309522790208</c:v>
                </c:pt>
                <c:pt idx="435">
                  <c:v>0.17575796798354318</c:v>
                </c:pt>
                <c:pt idx="436">
                  <c:v>0.17576274356645144</c:v>
                </c:pt>
                <c:pt idx="437">
                  <c:v>0.17576742391316766</c:v>
                </c:pt>
                <c:pt idx="438">
                  <c:v>0.17577201092169023</c:v>
                </c:pt>
                <c:pt idx="439">
                  <c:v>0.17577650645224047</c:v>
                </c:pt>
                <c:pt idx="440">
                  <c:v>0.17578091232801232</c:v>
                </c:pt>
                <c:pt idx="441">
                  <c:v>0.17578523033590768</c:v>
                </c:pt>
                <c:pt idx="442">
                  <c:v>0.17578946222725705</c:v>
                </c:pt>
                <c:pt idx="443">
                  <c:v>0.17579360971852587</c:v>
                </c:pt>
                <c:pt idx="444">
                  <c:v>0.17579767449200692</c:v>
                </c:pt>
                <c:pt idx="445">
                  <c:v>0.17580165819649932</c:v>
                </c:pt>
                <c:pt idx="446">
                  <c:v>0.17580556244797357</c:v>
                </c:pt>
                <c:pt idx="447">
                  <c:v>0.17580938883022387</c:v>
                </c:pt>
                <c:pt idx="448">
                  <c:v>0.17581313889550743</c:v>
                </c:pt>
                <c:pt idx="449">
                  <c:v>0.175816814165171</c:v>
                </c:pt>
                <c:pt idx="450">
                  <c:v>0.17582041613026528</c:v>
                </c:pt>
                <c:pt idx="451">
                  <c:v>0.17582394625214681</c:v>
                </c:pt>
                <c:pt idx="452">
                  <c:v>0.17582740596306823</c:v>
                </c:pt>
                <c:pt idx="453">
                  <c:v>0.17583079666675683</c:v>
                </c:pt>
                <c:pt idx="454">
                  <c:v>0.17583411973898136</c:v>
                </c:pt>
                <c:pt idx="455">
                  <c:v>0.17583737652810805</c:v>
                </c:pt>
                <c:pt idx="456">
                  <c:v>0.17584056835564546</c:v>
                </c:pt>
                <c:pt idx="457">
                  <c:v>0.17584369651677817</c:v>
                </c:pt>
                <c:pt idx="458">
                  <c:v>0.17584676228089047</c:v>
                </c:pt>
                <c:pt idx="459">
                  <c:v>0.17584976689207932</c:v>
                </c:pt>
                <c:pt idx="460">
                  <c:v>0.17585271156965729</c:v>
                </c:pt>
                <c:pt idx="461">
                  <c:v>0.17585559750864543</c:v>
                </c:pt>
                <c:pt idx="462">
                  <c:v>0.17585842588025641</c:v>
                </c:pt>
                <c:pt idx="463">
                  <c:v>0.17586119783236806</c:v>
                </c:pt>
                <c:pt idx="464">
                  <c:v>0.17586391448998778</c:v>
                </c:pt>
                <c:pt idx="465">
                  <c:v>0.1758665769557072</c:v>
                </c:pt>
                <c:pt idx="466">
                  <c:v>0.17586918631014822</c:v>
                </c:pt>
                <c:pt idx="467">
                  <c:v>0.17587174361240041</c:v>
                </c:pt>
                <c:pt idx="468">
                  <c:v>0.17587424990044898</c:v>
                </c:pt>
                <c:pt idx="469">
                  <c:v>0.17587670619159501</c:v>
                </c:pt>
                <c:pt idx="470">
                  <c:v>0.17587911348286706</c:v>
                </c:pt>
                <c:pt idx="471">
                  <c:v>0.17588147275142446</c:v>
                </c:pt>
                <c:pt idx="472">
                  <c:v>0.17588378495495294</c:v>
                </c:pt>
                <c:pt idx="473">
                  <c:v>0.17588605103205193</c:v>
                </c:pt>
                <c:pt idx="474">
                  <c:v>0.17588827190261472</c:v>
                </c:pt>
                <c:pt idx="475">
                  <c:v>0.17589044846820062</c:v>
                </c:pt>
                <c:pt idx="476">
                  <c:v>0.17589258161240007</c:v>
                </c:pt>
                <c:pt idx="477">
                  <c:v>0.1758946722011922</c:v>
                </c:pt>
                <c:pt idx="478">
                  <c:v>0.17589672108329554</c:v>
                </c:pt>
                <c:pt idx="479">
                  <c:v>0.17589872909051155</c:v>
                </c:pt>
                <c:pt idx="480">
                  <c:v>0.17590069703806158</c:v>
                </c:pt>
                <c:pt idx="481">
                  <c:v>0.1759026257249168</c:v>
                </c:pt>
                <c:pt idx="482">
                  <c:v>0.17590451593412196</c:v>
                </c:pt>
                <c:pt idx="483">
                  <c:v>0.17590636843311241</c:v>
                </c:pt>
                <c:pt idx="484">
                  <c:v>0.17590818397402494</c:v>
                </c:pt>
                <c:pt idx="485">
                  <c:v>0.17590996329400255</c:v>
                </c:pt>
                <c:pt idx="486">
                  <c:v>0.17591170711549284</c:v>
                </c:pt>
                <c:pt idx="487">
                  <c:v>0.17591341614654082</c:v>
                </c:pt>
                <c:pt idx="488">
                  <c:v>0.17591509108107586</c:v>
                </c:pt>
                <c:pt idx="489">
                  <c:v>0.17591673259919252</c:v>
                </c:pt>
                <c:pt idx="490">
                  <c:v>0.17591834136742648</c:v>
                </c:pt>
                <c:pt idx="491">
                  <c:v>0.17591991803902443</c:v>
                </c:pt>
                <c:pt idx="492">
                  <c:v>0.17592146325420863</c:v>
                </c:pt>
                <c:pt idx="493">
                  <c:v>0.17592297764043674</c:v>
                </c:pt>
                <c:pt idx="494">
                  <c:v>0.17592446181265581</c:v>
                </c:pt>
                <c:pt idx="495">
                  <c:v>0.17592591637355151</c:v>
                </c:pt>
                <c:pt idx="496">
                  <c:v>0.17592734191379261</c:v>
                </c:pt>
                <c:pt idx="497">
                  <c:v>0.17592873901227027</c:v>
                </c:pt>
                <c:pt idx="498">
                  <c:v>0.17593010823633259</c:v>
                </c:pt>
                <c:pt idx="499">
                  <c:v>0.17593145014201483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D21-49A6-8CAF-EBB243C946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9802680"/>
        <c:axId val="679807384"/>
      </c:scatterChart>
      <c:valAx>
        <c:axId val="679802680"/>
        <c:scaling>
          <c:orientation val="minMax"/>
          <c:max val="50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</a:rPr>
                  <a:t>H</a:t>
                </a:r>
                <a:r>
                  <a:rPr lang="en-US" sz="2800" baseline="-25000">
                    <a:solidFill>
                      <a:schemeClr val="tx1"/>
                    </a:solidFill>
                  </a:rPr>
                  <a:t>2</a:t>
                </a:r>
                <a:r>
                  <a:rPr lang="en-US" sz="2800">
                    <a:solidFill>
                      <a:schemeClr val="tx1"/>
                    </a:solidFill>
                  </a:rPr>
                  <a:t> bond length</a:t>
                </a:r>
                <a:r>
                  <a:rPr lang="en-US" sz="2800" baseline="0">
                    <a:solidFill>
                      <a:schemeClr val="tx1"/>
                    </a:solidFill>
                  </a:rPr>
                  <a:t> (pm)</a:t>
                </a:r>
                <a:endParaRPr lang="en-US" sz="2800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9807384"/>
        <c:crossesAt val="-2"/>
        <c:crossBetween val="midCat"/>
        <c:majorUnit val="100"/>
      </c:valAx>
      <c:valAx>
        <c:axId val="679807384"/>
        <c:scaling>
          <c:orientation val="minMax"/>
          <c:max val="1"/>
          <c:min val="-0.2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</a:rPr>
                  <a:t>E-E</a:t>
                </a:r>
                <a:r>
                  <a:rPr lang="en-US" sz="2800" baseline="-25000">
                    <a:solidFill>
                      <a:schemeClr val="tx1"/>
                    </a:solidFill>
                  </a:rPr>
                  <a:t>opt</a:t>
                </a:r>
                <a:r>
                  <a:rPr lang="en-US" sz="2800">
                    <a:solidFill>
                      <a:schemeClr val="tx1"/>
                    </a:solidFill>
                  </a:rPr>
                  <a:t> (hartree)</a:t>
                </a:r>
              </a:p>
            </c:rich>
          </c:tx>
          <c:layout>
            <c:manualLayout>
              <c:xMode val="edge"/>
              <c:yMode val="edge"/>
              <c:x val="8.7882218451667549E-3"/>
              <c:y val="0.2024616974317944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9802680"/>
        <c:crosses val="autoZero"/>
        <c:crossBetween val="midCat"/>
        <c:majorUnit val="0.1"/>
      </c:valAx>
      <c:spPr>
        <a:noFill/>
        <a:ln w="25400">
          <a:solidFill>
            <a:schemeClr val="tx1"/>
          </a:solidFill>
        </a:ln>
        <a:effectLst/>
      </c:spPr>
    </c:plotArea>
    <c:legend>
      <c:legendPos val="t"/>
      <c:layout>
        <c:manualLayout>
          <c:xMode val="edge"/>
          <c:yMode val="edge"/>
          <c:x val="0.15885506619364886"/>
          <c:y val="0.66582592441136124"/>
          <c:w val="0.79364506359781961"/>
          <c:h val="5.111655718906119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236136522373752"/>
          <c:y val="4.4570564486660746E-2"/>
          <c:w val="0.78035073539655875"/>
          <c:h val="0.70188562578919911"/>
        </c:manualLayout>
      </c:layout>
      <c:scatterChart>
        <c:scatterStyle val="lineMarker"/>
        <c:varyColors val="0"/>
        <c:ser>
          <c:idx val="0"/>
          <c:order val="0"/>
          <c:tx>
            <c:v>singlet FCI/aug-cc-pVQZ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LASSO_model_regression!$A$3:$A$21</c:f>
              <c:numCache>
                <c:formatCode>General</c:formatCode>
                <c:ptCount val="19"/>
                <c:pt idx="0">
                  <c:v>50</c:v>
                </c:pt>
                <c:pt idx="1">
                  <c:v>60</c:v>
                </c:pt>
                <c:pt idx="2">
                  <c:v>70</c:v>
                </c:pt>
                <c:pt idx="3">
                  <c:v>74.198999999999998</c:v>
                </c:pt>
                <c:pt idx="4">
                  <c:v>80</c:v>
                </c:pt>
                <c:pt idx="5">
                  <c:v>90</c:v>
                </c:pt>
                <c:pt idx="6">
                  <c:v>100</c:v>
                </c:pt>
                <c:pt idx="7">
                  <c:v>125</c:v>
                </c:pt>
                <c:pt idx="8">
                  <c:v>150</c:v>
                </c:pt>
                <c:pt idx="9">
                  <c:v>175</c:v>
                </c:pt>
                <c:pt idx="10">
                  <c:v>200</c:v>
                </c:pt>
                <c:pt idx="11">
                  <c:v>225</c:v>
                </c:pt>
                <c:pt idx="12">
                  <c:v>250</c:v>
                </c:pt>
                <c:pt idx="13">
                  <c:v>275</c:v>
                </c:pt>
                <c:pt idx="14">
                  <c:v>300</c:v>
                </c:pt>
                <c:pt idx="15">
                  <c:v>350</c:v>
                </c:pt>
                <c:pt idx="16">
                  <c:v>400</c:v>
                </c:pt>
                <c:pt idx="17">
                  <c:v>450</c:v>
                </c:pt>
                <c:pt idx="18">
                  <c:v>500</c:v>
                </c:pt>
              </c:numCache>
            </c:numRef>
          </c:xVal>
          <c:yVal>
            <c:numRef>
              <c:f>LASSO_model_regression!$B$3:$B$21</c:f>
              <c:numCache>
                <c:formatCode>0.00000</c:formatCode>
                <c:ptCount val="19"/>
                <c:pt idx="0">
                  <c:v>-1.1034202</c:v>
                </c:pt>
                <c:pt idx="1">
                  <c:v>-1.1553631</c:v>
                </c:pt>
                <c:pt idx="2">
                  <c:v>-1.1725920999999999</c:v>
                </c:pt>
                <c:pt idx="3">
                  <c:v>-1.1738675000000001</c:v>
                </c:pt>
                <c:pt idx="4">
                  <c:v>-1.1719040999999999</c:v>
                </c:pt>
                <c:pt idx="5">
                  <c:v>-1.1618949000000001</c:v>
                </c:pt>
                <c:pt idx="6">
                  <c:v>-1.1472530999999999</c:v>
                </c:pt>
                <c:pt idx="7">
                  <c:v>-1.1053143999999999</c:v>
                </c:pt>
                <c:pt idx="8">
                  <c:v>-1.0679049</c:v>
                </c:pt>
                <c:pt idx="9">
                  <c:v>-1.0400952999999999</c:v>
                </c:pt>
                <c:pt idx="10">
                  <c:v>-1.0219284</c:v>
                </c:pt>
                <c:pt idx="11">
                  <c:v>-1.011296</c:v>
                </c:pt>
                <c:pt idx="12">
                  <c:v>-1.0055810000000001</c:v>
                </c:pt>
                <c:pt idx="13">
                  <c:v>-1.0026785</c:v>
                </c:pt>
                <c:pt idx="14">
                  <c:v>-1.0012513000000001</c:v>
                </c:pt>
                <c:pt idx="15">
                  <c:v>-1.0002274</c:v>
                </c:pt>
                <c:pt idx="16">
                  <c:v>-0.99998759999999998</c:v>
                </c:pt>
                <c:pt idx="17">
                  <c:v>-0.99997999999999998</c:v>
                </c:pt>
                <c:pt idx="18">
                  <c:v>-0.99990939999999995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E25-44F3-BB56-6A163D444DCA}"/>
            </c:ext>
          </c:extLst>
        </c:ser>
        <c:ser>
          <c:idx val="1"/>
          <c:order val="1"/>
          <c:tx>
            <c:v>triplet FCI/aug-cc-pVQZ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LASSO_model_regression!$A$3:$A$21</c:f>
              <c:numCache>
                <c:formatCode>General</c:formatCode>
                <c:ptCount val="19"/>
                <c:pt idx="0">
                  <c:v>50</c:v>
                </c:pt>
                <c:pt idx="1">
                  <c:v>60</c:v>
                </c:pt>
                <c:pt idx="2">
                  <c:v>70</c:v>
                </c:pt>
                <c:pt idx="3">
                  <c:v>74.198999999999998</c:v>
                </c:pt>
                <c:pt idx="4">
                  <c:v>80</c:v>
                </c:pt>
                <c:pt idx="5">
                  <c:v>90</c:v>
                </c:pt>
                <c:pt idx="6">
                  <c:v>100</c:v>
                </c:pt>
                <c:pt idx="7">
                  <c:v>125</c:v>
                </c:pt>
                <c:pt idx="8">
                  <c:v>150</c:v>
                </c:pt>
                <c:pt idx="9">
                  <c:v>175</c:v>
                </c:pt>
                <c:pt idx="10">
                  <c:v>200</c:v>
                </c:pt>
                <c:pt idx="11">
                  <c:v>225</c:v>
                </c:pt>
                <c:pt idx="12">
                  <c:v>250</c:v>
                </c:pt>
                <c:pt idx="13">
                  <c:v>275</c:v>
                </c:pt>
                <c:pt idx="14">
                  <c:v>300</c:v>
                </c:pt>
                <c:pt idx="15">
                  <c:v>350</c:v>
                </c:pt>
                <c:pt idx="16">
                  <c:v>400</c:v>
                </c:pt>
                <c:pt idx="17">
                  <c:v>450</c:v>
                </c:pt>
                <c:pt idx="18">
                  <c:v>500</c:v>
                </c:pt>
              </c:numCache>
            </c:numRef>
          </c:xVal>
          <c:yVal>
            <c:numRef>
              <c:f>LASSO_model_regression!$C$3:$C$21</c:f>
              <c:numCache>
                <c:formatCode>0.00000</c:formatCode>
                <c:ptCount val="19"/>
                <c:pt idx="0">
                  <c:v>-0.57328619999999997</c:v>
                </c:pt>
                <c:pt idx="1">
                  <c:v>-0.69146969999999996</c:v>
                </c:pt>
                <c:pt idx="2">
                  <c:v>-0.76150569999999995</c:v>
                </c:pt>
                <c:pt idx="3">
                  <c:v>-0.78458899999999998</c:v>
                </c:pt>
                <c:pt idx="4">
                  <c:v>-0.81220680000000001</c:v>
                </c:pt>
                <c:pt idx="5">
                  <c:v>-0.85110620000000003</c:v>
                </c:pt>
                <c:pt idx="6">
                  <c:v>-0.88188049999999996</c:v>
                </c:pt>
                <c:pt idx="7">
                  <c:v>-0.93467389999999995</c:v>
                </c:pt>
                <c:pt idx="8">
                  <c:v>-0.96483479999999999</c:v>
                </c:pt>
                <c:pt idx="9">
                  <c:v>-0.98160650000000005</c:v>
                </c:pt>
                <c:pt idx="10">
                  <c:v>-0.99065740000000002</c:v>
                </c:pt>
                <c:pt idx="11">
                  <c:v>-0.99539169999999999</c:v>
                </c:pt>
                <c:pt idx="12">
                  <c:v>-0.99778800000000001</c:v>
                </c:pt>
                <c:pt idx="13">
                  <c:v>-0.99895920000000005</c:v>
                </c:pt>
                <c:pt idx="14">
                  <c:v>-0.99950969999999995</c:v>
                </c:pt>
                <c:pt idx="15">
                  <c:v>-0.99986090000000005</c:v>
                </c:pt>
                <c:pt idx="16">
                  <c:v>-0.99991350000000001</c:v>
                </c:pt>
                <c:pt idx="17">
                  <c:v>-0.99991249999999998</c:v>
                </c:pt>
                <c:pt idx="18">
                  <c:v>-0.99990659999999998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E25-44F3-BB56-6A163D444DCA}"/>
            </c:ext>
          </c:extLst>
        </c:ser>
        <c:ser>
          <c:idx val="2"/>
          <c:order val="2"/>
          <c:tx>
            <c:v>singlet lambda=1e-8 model FF</c:v>
          </c:tx>
          <c:spPr>
            <a:ln w="254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model_predictions!$A$3:$A$502</c:f>
              <c:numCache>
                <c:formatCode>General</c:formatCode>
                <c:ptCount val="5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</c:numCache>
            </c:numRef>
          </c:xVal>
          <c:yVal>
            <c:numRef>
              <c:f>model_predictions!$C$3:$C$502</c:f>
              <c:numCache>
                <c:formatCode>General</c:formatCode>
                <c:ptCount val="500"/>
                <c:pt idx="0">
                  <c:v>3.2949771593975901</c:v>
                </c:pt>
                <c:pt idx="1">
                  <c:v>2.8264213590921701</c:v>
                </c:pt>
                <c:pt idx="2">
                  <c:v>2.42034595953761</c:v>
                </c:pt>
                <c:pt idx="3">
                  <c:v>2.06700982171879</c:v>
                </c:pt>
                <c:pt idx="4">
                  <c:v>1.7582967773612099</c:v>
                </c:pt>
                <c:pt idx="5">
                  <c:v>1.4874392415418101</c:v>
                </c:pt>
                <c:pt idx="6">
                  <c:v>1.2487884213270899</c:v>
                </c:pt>
                <c:pt idx="7">
                  <c:v>1.03762349969277</c:v>
                </c:pt>
                <c:pt idx="8">
                  <c:v>0.84999336203060505</c:v>
                </c:pt>
                <c:pt idx="9">
                  <c:v>0.68258544661949505</c:v>
                </c:pt>
                <c:pt idx="10">
                  <c:v>0.53261716415079696</c:v>
                </c:pt>
                <c:pt idx="11">
                  <c:v>0.39774606543410701</c:v>
                </c:pt>
                <c:pt idx="12">
                  <c:v>0.27599555885237198</c:v>
                </c:pt>
                <c:pt idx="13">
                  <c:v>0.16569350575309399</c:v>
                </c:pt>
                <c:pt idx="14">
                  <c:v>6.5421466484927998E-2</c:v>
                </c:pt>
                <c:pt idx="15">
                  <c:v>-2.6027255859940999E-2</c:v>
                </c:pt>
                <c:pt idx="16">
                  <c:v>-0.109682312422682</c:v>
                </c:pt>
                <c:pt idx="17">
                  <c:v>-0.18642502108464701</c:v>
                </c:pt>
                <c:pt idx="18">
                  <c:v>-0.25701214889116097</c:v>
                </c:pt>
                <c:pt idx="19">
                  <c:v>-0.32209563491177101</c:v>
                </c:pt>
                <c:pt idx="20">
                  <c:v>-0.382238971049427</c:v>
                </c:pt>
                <c:pt idx="21">
                  <c:v>-0.43793083128786298</c:v>
                </c:pt>
                <c:pt idx="22">
                  <c:v>-0.48959643466202002</c:v>
                </c:pt>
                <c:pt idx="23">
                  <c:v>-0.53760704030401296</c:v>
                </c:pt>
                <c:pt idx="24">
                  <c:v>-0.58228790124414498</c:v>
                </c:pt>
                <c:pt idx="25">
                  <c:v>-0.62392494468194204</c:v>
                </c:pt>
                <c:pt idx="26">
                  <c:v>-0.66277039803203297</c:v>
                </c:pt>
                <c:pt idx="27">
                  <c:v>-0.69904754038079597</c:v>
                </c:pt>
                <c:pt idx="28">
                  <c:v>-0.73295472654032301</c:v>
                </c:pt>
                <c:pt idx="29">
                  <c:v>-0.76466880438366103</c:v>
                </c:pt>
                <c:pt idx="30">
                  <c:v>-0.79434802452802999</c:v>
                </c:pt>
                <c:pt idx="31">
                  <c:v>-0.82213452381861996</c:v>
                </c:pt>
                <c:pt idx="32">
                  <c:v>-0.84815644972396498</c:v>
                </c:pt>
                <c:pt idx="33">
                  <c:v>-0.872529781081265</c:v>
                </c:pt>
                <c:pt idx="34">
                  <c:v>-0.89535989112983205</c:v>
                </c:pt>
                <c:pt idx="35">
                  <c:v>-0.91674289103561601</c:v>
                </c:pt>
                <c:pt idx="36">
                  <c:v>-0.93676678580627903</c:v>
                </c:pt>
                <c:pt idx="37">
                  <c:v>-0.95551246935267398</c:v>
                </c:pt>
                <c:pt idx="38">
                  <c:v>-0.97305458124774702</c:v>
                </c:pt>
                <c:pt idx="39">
                  <c:v>-0.98946224428836904</c:v>
                </c:pt>
                <c:pt idx="40">
                  <c:v>-1.0047996991338199</c:v>
                </c:pt>
                <c:pt idx="41">
                  <c:v>-1.01912684995908</c:v>
                </c:pt>
                <c:pt idx="42">
                  <c:v>-1.03249973312621</c:v>
                </c:pt>
                <c:pt idx="43">
                  <c:v>-1.0449709192663801</c:v>
                </c:pt>
                <c:pt idx="44">
                  <c:v>-1.05658985781522</c:v>
                </c:pt>
                <c:pt idx="45">
                  <c:v>-1.06740317190602</c:v>
                </c:pt>
                <c:pt idx="46">
                  <c:v>-1.07745491055585</c:v>
                </c:pt>
                <c:pt idx="47">
                  <c:v>-1.08678676424745</c:v>
                </c:pt>
                <c:pt idx="48">
                  <c:v>-1.0954382492860899</c:v>
                </c:pt>
                <c:pt idx="49">
                  <c:v>-1.10344686567449</c:v>
                </c:pt>
                <c:pt idx="50">
                  <c:v>-1.11084823268164</c:v>
                </c:pt>
                <c:pt idx="51">
                  <c:v>-1.1176762057702501</c:v>
                </c:pt>
                <c:pt idx="52">
                  <c:v>-1.12396297808002</c:v>
                </c:pt>
                <c:pt idx="53">
                  <c:v>-1.12973916923426</c:v>
                </c:pt>
                <c:pt idx="54">
                  <c:v>-1.1350339038378301</c:v>
                </c:pt>
                <c:pt idx="55">
                  <c:v>-1.13987488166468</c:v>
                </c:pt>
                <c:pt idx="56">
                  <c:v>-1.14428844119031</c:v>
                </c:pt>
                <c:pt idx="57">
                  <c:v>-1.1482996178113301</c:v>
                </c:pt>
                <c:pt idx="58">
                  <c:v>-1.15193219781154</c:v>
                </c:pt>
                <c:pt idx="59">
                  <c:v>-1.1552087688861901</c:v>
                </c:pt>
                <c:pt idx="60">
                  <c:v>-1.1581507678257901</c:v>
                </c:pt>
                <c:pt idx="61">
                  <c:v>-1.16077852579009</c:v>
                </c:pt>
                <c:pt idx="62">
                  <c:v>-1.16311131147446</c:v>
                </c:pt>
                <c:pt idx="63">
                  <c:v>-1.16516737238222</c:v>
                </c:pt>
                <c:pt idx="64">
                  <c:v>-1.1669639743656901</c:v>
                </c:pt>
                <c:pt idx="65">
                  <c:v>-1.16851743958004</c:v>
                </c:pt>
                <c:pt idx="66">
                  <c:v>-1.1698431829995799</c:v>
                </c:pt>
                <c:pt idx="67">
                  <c:v>-1.1709557476668799</c:v>
                </c:pt>
                <c:pt idx="68">
                  <c:v>-1.17186883887204</c:v>
                </c:pt>
                <c:pt idx="69">
                  <c:v>-1.1725953574824799</c:v>
                </c:pt>
                <c:pt idx="70">
                  <c:v>-1.17314743265581</c:v>
                </c:pt>
                <c:pt idx="71">
                  <c:v>-1.1735364541650699</c:v>
                </c:pt>
                <c:pt idx="72">
                  <c:v>-1.1737731045432001</c:v>
                </c:pt>
                <c:pt idx="73">
                  <c:v>-1.17386739121442</c:v>
                </c:pt>
                <c:pt idx="74">
                  <c:v>-1.1738286787263299</c:v>
                </c:pt>
                <c:pt idx="75">
                  <c:v>-1.1736657211333601</c:v>
                </c:pt>
                <c:pt idx="76">
                  <c:v>-1.17338669451642</c:v>
                </c:pt>
                <c:pt idx="77">
                  <c:v>-1.1729992295601701</c:v>
                </c:pt>
                <c:pt idx="78">
                  <c:v>-1.1725104440544001</c:v>
                </c:pt>
                <c:pt idx="79">
                  <c:v>-1.17192697514368</c:v>
                </c:pt>
                <c:pt idx="80">
                  <c:v>-1.17125501112075</c:v>
                </c:pt>
                <c:pt idx="81">
                  <c:v>-1.17050032254659</c:v>
                </c:pt>
                <c:pt idx="82">
                  <c:v>-1.1696682924811199</c:v>
                </c:pt>
                <c:pt idx="83">
                  <c:v>-1.16876394562261</c:v>
                </c:pt>
                <c:pt idx="84">
                  <c:v>-1.16779197617721</c:v>
                </c:pt>
                <c:pt idx="85">
                  <c:v>-1.16675677431089</c:v>
                </c:pt>
                <c:pt idx="86">
                  <c:v>-1.16566245107032</c:v>
                </c:pt>
                <c:pt idx="87">
                  <c:v>-1.1645128616951399</c:v>
                </c:pt>
                <c:pt idx="88">
                  <c:v>-1.1633116272792099</c:v>
                </c:pt>
                <c:pt idx="89">
                  <c:v>-1.1620621547704699</c:v>
                </c:pt>
                <c:pt idx="90">
                  <c:v>-1.1607676553281101</c:v>
                </c:pt>
                <c:pt idx="91">
                  <c:v>-1.15943116107991</c:v>
                </c:pt>
                <c:pt idx="92">
                  <c:v>-1.15805554034217</c:v>
                </c:pt>
                <c:pt idx="93">
                  <c:v>-1.1566435113799101</c:v>
                </c:pt>
                <c:pt idx="94">
                  <c:v>-1.1551976547956699</c:v>
                </c:pt>
                <c:pt idx="95">
                  <c:v>-1.1537204246422099</c:v>
                </c:pt>
                <c:pt idx="96">
                  <c:v>-1.1522141583577701</c:v>
                </c:pt>
                <c:pt idx="97">
                  <c:v>-1.1506810856238301</c:v>
                </c:pt>
                <c:pt idx="98">
                  <c:v>-1.1491233362431199</c:v>
                </c:pt>
                <c:pt idx="99">
                  <c:v>-1.1475429471332499</c:v>
                </c:pt>
                <c:pt idx="100">
                  <c:v>-1.1459418685262299</c:v>
                </c:pt>
                <c:pt idx="101">
                  <c:v>-1.1443219694592299</c:v>
                </c:pt>
                <c:pt idx="102">
                  <c:v>-1.1426850426358099</c:v>
                </c:pt>
                <c:pt idx="103">
                  <c:v>-1.1410328087307899</c:v>
                </c:pt>
                <c:pt idx="104">
                  <c:v>-1.1393669202057</c:v>
                </c:pt>
                <c:pt idx="105">
                  <c:v>-1.1376889646953601</c:v>
                </c:pt>
                <c:pt idx="106">
                  <c:v>-1.13600046802058</c:v>
                </c:pt>
                <c:pt idx="107">
                  <c:v>-1.13430289687578</c:v>
                </c:pt>
                <c:pt idx="108">
                  <c:v>-1.1325976612355599</c:v>
                </c:pt>
                <c:pt idx="109">
                  <c:v>-1.1308861165188699</c:v>
                </c:pt>
                <c:pt idx="110">
                  <c:v>-1.12916956554498</c:v>
                </c:pt>
                <c:pt idx="111">
                  <c:v>-1.12744926031151</c:v>
                </c:pt>
                <c:pt idx="112">
                  <c:v>-1.12572640362071</c:v>
                </c:pt>
                <c:pt idx="113">
                  <c:v>-1.12400215057694</c:v>
                </c:pt>
                <c:pt idx="114">
                  <c:v>-1.1222776099751799</c:v>
                </c:pt>
                <c:pt idx="115">
                  <c:v>-1.1205538455977799</c:v>
                </c:pt>
                <c:pt idx="116">
                  <c:v>-1.1188318774341</c:v>
                </c:pt>
                <c:pt idx="117">
                  <c:v>-1.1171126828356499</c:v>
                </c:pt>
                <c:pt idx="118">
                  <c:v>-1.11539719761739</c:v>
                </c:pt>
                <c:pt idx="119">
                  <c:v>-1.1136863171143401</c:v>
                </c:pt>
                <c:pt idx="120">
                  <c:v>-1.11198089720088</c:v>
                </c:pt>
                <c:pt idx="121">
                  <c:v>-1.1102817552792801</c:v>
                </c:pt>
                <c:pt idx="122">
                  <c:v>-1.10858967124258</c:v>
                </c:pt>
                <c:pt idx="123">
                  <c:v>-1.10690538841611</c:v>
                </c:pt>
                <c:pt idx="124">
                  <c:v>-1.1052296144811999</c:v>
                </c:pt>
                <c:pt idx="125">
                  <c:v>-1.1035630223836499</c:v>
                </c:pt>
                <c:pt idx="126">
                  <c:v>-1.10190625122944</c:v>
                </c:pt>
                <c:pt idx="127">
                  <c:v>-1.10025990716907</c:v>
                </c:pt>
                <c:pt idx="128">
                  <c:v>-1.0986245642718999</c:v>
                </c:pt>
                <c:pt idx="129">
                  <c:v>-1.09700076539136</c:v>
                </c:pt>
                <c:pt idx="130">
                  <c:v>-1.0953890230215899</c:v>
                </c:pt>
                <c:pt idx="131">
                  <c:v>-1.09378982014585</c:v>
                </c:pt>
                <c:pt idx="132">
                  <c:v>-1.09220361107687</c:v>
                </c:pt>
                <c:pt idx="133">
                  <c:v>-1.09063082228903</c:v>
                </c:pt>
                <c:pt idx="134">
                  <c:v>-1.08907185324232</c:v>
                </c:pt>
                <c:pt idx="135">
                  <c:v>-1.0875270771977099</c:v>
                </c:pt>
                <c:pt idx="136">
                  <c:v>-1.08599684202378</c:v>
                </c:pt>
                <c:pt idx="137">
                  <c:v>-1.0844814709939301</c:v>
                </c:pt>
                <c:pt idx="138">
                  <c:v>-1.08298126357413</c:v>
                </c:pt>
                <c:pt idx="139">
                  <c:v>-1.0814964962004301</c:v>
                </c:pt>
                <c:pt idx="140">
                  <c:v>-1.0800274230459399</c:v>
                </c:pt>
                <c:pt idx="141">
                  <c:v>-1.07857427677688</c:v>
                </c:pt>
                <c:pt idx="142">
                  <c:v>-1.0771372692971499</c:v>
                </c:pt>
                <c:pt idx="143">
                  <c:v>-1.0757165924809999</c:v>
                </c:pt>
                <c:pt idx="144">
                  <c:v>-1.07431241889351</c:v>
                </c:pt>
                <c:pt idx="145">
                  <c:v>-1.07292490249837</c:v>
                </c:pt>
                <c:pt idx="146">
                  <c:v>-1.0715541793527601</c:v>
                </c:pt>
                <c:pt idx="147">
                  <c:v>-1.0702003682887999</c:v>
                </c:pt>
                <c:pt idx="148">
                  <c:v>-1.06886357158154</c:v>
                </c:pt>
                <c:pt idx="149">
                  <c:v>-1.0675438756030899</c:v>
                </c:pt>
                <c:pt idx="150">
                  <c:v>-1.0662413514626099</c:v>
                </c:pt>
                <c:pt idx="151">
                  <c:v>-1.06495605563222</c:v>
                </c:pt>
                <c:pt idx="152">
                  <c:v>-1.06368803055839</c:v>
                </c:pt>
                <c:pt idx="153">
                  <c:v>-1.06243730525894</c:v>
                </c:pt>
                <c:pt idx="154">
                  <c:v>-1.06120389590541</c:v>
                </c:pt>
                <c:pt idx="155">
                  <c:v>-1.0599878063907999</c:v>
                </c:pt>
                <c:pt idx="156">
                  <c:v>-1.05878902888267</c:v>
                </c:pt>
                <c:pt idx="157">
                  <c:v>-1.05760754436158</c:v>
                </c:pt>
                <c:pt idx="158">
                  <c:v>-1.05644332314492</c:v>
                </c:pt>
                <c:pt idx="159">
                  <c:v>-1.05529632539615</c:v>
                </c:pt>
                <c:pt idx="160">
                  <c:v>-1.05416650161957</c:v>
                </c:pt>
                <c:pt idx="161">
                  <c:v>-1.0530537931407</c:v>
                </c:pt>
                <c:pt idx="162">
                  <c:v>-1.0519581325723899</c:v>
                </c:pt>
                <c:pt idx="163">
                  <c:v>-1.0508794442668099</c:v>
                </c:pt>
                <c:pt idx="164">
                  <c:v>-1.04981764475345</c:v>
                </c:pt>
                <c:pt idx="165">
                  <c:v>-1.04877264316333</c:v>
                </c:pt>
                <c:pt idx="166">
                  <c:v>-1.0477443416396399</c:v>
                </c:pt>
                <c:pt idx="167">
                  <c:v>-1.0467326357348501</c:v>
                </c:pt>
                <c:pt idx="168">
                  <c:v>-1.04573741479478</c:v>
                </c:pt>
                <c:pt idx="169">
                  <c:v>-1.0447585623295499</c:v>
                </c:pt>
                <c:pt idx="170">
                  <c:v>-1.04379595637184</c:v>
                </c:pt>
                <c:pt idx="171">
                  <c:v>-1.04284946982266</c:v>
                </c:pt>
                <c:pt idx="172">
                  <c:v>-1.04191897078477</c:v>
                </c:pt>
                <c:pt idx="173">
                  <c:v>-1.0410043228842001</c:v>
                </c:pt>
                <c:pt idx="174">
                  <c:v>-1.0401053855798901</c:v>
                </c:pt>
                <c:pt idx="175">
                  <c:v>-1.03922201446192</c:v>
                </c:pt>
                <c:pt idx="176">
                  <c:v>-1.0383540615384701</c:v>
                </c:pt>
                <c:pt idx="177">
                  <c:v>-1.0375013755117899</c:v>
                </c:pt>
                <c:pt idx="178">
                  <c:v>-1.03666380204347</c:v>
                </c:pt>
                <c:pt idx="179">
                  <c:v>-1.03584118400934</c:v>
                </c:pt>
                <c:pt idx="180">
                  <c:v>-1.0350333617440499</c:v>
                </c:pt>
                <c:pt idx="181">
                  <c:v>-1.0342401732759501</c:v>
                </c:pt>
                <c:pt idx="182">
                  <c:v>-1.0334614545521299</c:v>
                </c:pt>
                <c:pt idx="183">
                  <c:v>-1.0326970396542601</c:v>
                </c:pt>
                <c:pt idx="184">
                  <c:v>-1.03194676100518</c:v>
                </c:pt>
                <c:pt idx="185">
                  <c:v>-1.03121044956679</c:v>
                </c:pt>
                <c:pt idx="186">
                  <c:v>-1.03048793502922</c:v>
                </c:pt>
                <c:pt idx="187">
                  <c:v>-1.02977904599175</c:v>
                </c:pt>
                <c:pt idx="188">
                  <c:v>-1.02908361013562</c:v>
                </c:pt>
                <c:pt idx="189">
                  <c:v>-1.0284014543890501</c:v>
                </c:pt>
                <c:pt idx="190">
                  <c:v>-1.0277324050846099</c:v>
                </c:pt>
                <c:pt idx="191">
                  <c:v>-1.0270762881093201</c:v>
                </c:pt>
                <c:pt idx="192">
                  <c:v>-1.02643292904757</c:v>
                </c:pt>
                <c:pt idx="193">
                  <c:v>-1.0258021533172601</c:v>
                </c:pt>
                <c:pt idx="194">
                  <c:v>-1.0251837862991899</c:v>
                </c:pt>
                <c:pt idx="195">
                  <c:v>-1.0245776534601201</c:v>
                </c:pt>
                <c:pt idx="196">
                  <c:v>-1.0239835804696</c:v>
                </c:pt>
                <c:pt idx="197">
                  <c:v>-1.02340139331077</c:v>
                </c:pt>
                <c:pt idx="198">
                  <c:v>-1.02283091838544</c:v>
                </c:pt>
                <c:pt idx="199">
                  <c:v>-1.02227198261361</c:v>
                </c:pt>
                <c:pt idx="200">
                  <c:v>-1.0217244135275301</c:v>
                </c:pt>
                <c:pt idx="201">
                  <c:v>-1.02118803936067</c:v>
                </c:pt>
                <c:pt idx="202">
                  <c:v>-1.0206626891316699</c:v>
                </c:pt>
                <c:pt idx="203">
                  <c:v>-1.0201481927235001</c:v>
                </c:pt>
                <c:pt idx="204">
                  <c:v>-1.0196443809579601</c:v>
                </c:pt>
                <c:pt idx="205">
                  <c:v>-1.0191510856657799</c:v>
                </c:pt>
                <c:pt idx="206">
                  <c:v>-1.01866813975243</c:v>
                </c:pt>
                <c:pt idx="207">
                  <c:v>-1.01819537725981</c:v>
                </c:pt>
                <c:pt idx="208">
                  <c:v>-1.017732633424</c:v>
                </c:pt>
                <c:pt idx="209">
                  <c:v>-1.0172797447292199</c:v>
                </c:pt>
                <c:pt idx="210">
                  <c:v>-1.0168365489581299</c:v>
                </c:pt>
                <c:pt idx="211">
                  <c:v>-1.01640288523867</c:v>
                </c:pt>
                <c:pt idx="212">
                  <c:v>-1.0159785940875199</c:v>
                </c:pt>
                <c:pt idx="213">
                  <c:v>-1.0155635174503701</c:v>
                </c:pt>
                <c:pt idx="214">
                  <c:v>-1.0151574987391001</c:v>
                </c:pt>
                <c:pt idx="215">
                  <c:v>-1.0147603828659999</c:v>
                </c:pt>
                <c:pt idx="216">
                  <c:v>-1.0143720162751999</c:v>
                </c:pt>
                <c:pt idx="217">
                  <c:v>-1.01399224697136</c:v>
                </c:pt>
                <c:pt idx="218">
                  <c:v>-1.0136209245458501</c:v>
                </c:pt>
                <c:pt idx="219">
                  <c:v>-1.0132579002003199</c:v>
                </c:pt>
                <c:pt idx="220">
                  <c:v>-1.0129030267680801</c:v>
                </c:pt>
                <c:pt idx="221">
                  <c:v>-1.01255615873309</c:v>
                </c:pt>
                <c:pt idx="222">
                  <c:v>-1.0122171522468999</c:v>
                </c:pt>
                <c:pt idx="223">
                  <c:v>-1.0118858651434399</c:v>
                </c:pt>
                <c:pt idx="224">
                  <c:v>-1.01156215695194</c:v>
                </c:pt>
                <c:pt idx="225">
                  <c:v>-1.0112458889079501</c:v>
                </c:pt>
                <c:pt idx="226">
                  <c:v>-1.0109369239625601</c:v>
                </c:pt>
                <c:pt idx="227">
                  <c:v>-1.01063512678997</c:v>
                </c:pt>
                <c:pt idx="228">
                  <c:v>-1.0103403637934401</c:v>
                </c:pt>
                <c:pt idx="229">
                  <c:v>-1.0100525031096901</c:v>
                </c:pt>
                <c:pt idx="230">
                  <c:v>-1.0097714146118799</c:v>
                </c:pt>
                <c:pt idx="231">
                  <c:v>-1.00949696991118</c:v>
                </c:pt>
                <c:pt idx="232">
                  <c:v>-1.00922904235708</c:v>
                </c:pt>
                <c:pt idx="233">
                  <c:v>-1.0089675070363999</c:v>
                </c:pt>
                <c:pt idx="234">
                  <c:v>-1.00871224077116</c:v>
                </c:pt>
                <c:pt idx="235">
                  <c:v>-1.0084631221153599</c:v>
                </c:pt>
                <c:pt idx="236">
                  <c:v>-1.0082200313506799</c:v>
                </c:pt>
                <c:pt idx="237">
                  <c:v>-1.0079828504811601</c:v>
                </c:pt>
                <c:pt idx="238">
                  <c:v>-1.0077514632270199</c:v>
                </c:pt>
                <c:pt idx="239">
                  <c:v>-1.00752575501754</c:v>
                </c:pt>
                <c:pt idx="240">
                  <c:v>-1.0073056129831499</c:v>
                </c:pt>
                <c:pt idx="241">
                  <c:v>-1.00709092594667</c:v>
                </c:pt>
                <c:pt idx="242">
                  <c:v>-1.0068815844139001</c:v>
                </c:pt>
                <c:pt idx="243">
                  <c:v>-1.00667748056346</c:v>
                </c:pt>
                <c:pt idx="244">
                  <c:v>-1.0064785082360601</c:v>
                </c:pt>
                <c:pt idx="245">
                  <c:v>-1.0062845629230399</c:v>
                </c:pt>
                <c:pt idx="246">
                  <c:v>-1.0060955417544899</c:v>
                </c:pt>
                <c:pt idx="247">
                  <c:v>-1.0059113434867399</c:v>
                </c:pt>
                <c:pt idx="248">
                  <c:v>-1.0057318684894301</c:v>
                </c:pt>
                <c:pt idx="249">
                  <c:v>-1.0055570187320799</c:v>
                </c:pt>
                <c:pt idx="250">
                  <c:v>-1.0053866977703001</c:v>
                </c:pt>
                <c:pt idx="251">
                  <c:v>-1.0052208107314999</c:v>
                </c:pt>
                <c:pt idx="252">
                  <c:v>-1.0050592643003999</c:v>
                </c:pt>
                <c:pt idx="253">
                  <c:v>-1.0049019667040799</c:v>
                </c:pt>
                <c:pt idx="254">
                  <c:v>-1.00474882769681</c:v>
                </c:pt>
                <c:pt idx="255">
                  <c:v>-1.0045997585445701</c:v>
                </c:pt>
                <c:pt idx="256">
                  <c:v>-1.0044546720093299</c:v>
                </c:pt>
                <c:pt idx="257">
                  <c:v>-1.0043134823331199</c:v>
                </c:pt>
                <c:pt idx="258">
                  <c:v>-1.0041761052219</c:v>
                </c:pt>
                <c:pt idx="259">
                  <c:v>-1.00404245782923</c:v>
                </c:pt>
                <c:pt idx="260">
                  <c:v>-1.0039124587398101</c:v>
                </c:pt>
                <c:pt idx="261">
                  <c:v>-1.0037860279528801</c:v>
                </c:pt>
                <c:pt idx="262">
                  <c:v>-1.0036630868655101</c:v>
                </c:pt>
                <c:pt idx="263">
                  <c:v>-1.00354355825571</c:v>
                </c:pt>
                <c:pt idx="264">
                  <c:v>-1.0034273662656401</c:v>
                </c:pt>
                <c:pt idx="265">
                  <c:v>-1.0033144363845601</c:v>
                </c:pt>
                <c:pt idx="266">
                  <c:v>-1.0032046954318099</c:v>
                </c:pt>
                <c:pt idx="267">
                  <c:v>-1.0030980715398401</c:v>
                </c:pt>
                <c:pt idx="268">
                  <c:v>-1.0029944941370399</c:v>
                </c:pt>
                <c:pt idx="269">
                  <c:v>-1.0028938939307299</c:v>
                </c:pt>
                <c:pt idx="270">
                  <c:v>-1.0027962028900299</c:v>
                </c:pt>
                <c:pt idx="271">
                  <c:v>-1.0027013542288801</c:v>
                </c:pt>
                <c:pt idx="272">
                  <c:v>-1.0026092823889099</c:v>
                </c:pt>
                <c:pt idx="273">
                  <c:v>-1.0025199230225399</c:v>
                </c:pt>
                <c:pt idx="274">
                  <c:v>-1.0024332129759701</c:v>
                </c:pt>
                <c:pt idx="275">
                  <c:v>-1.00234909027235</c:v>
                </c:pt>
                <c:pt idx="276">
                  <c:v>-1.0022674940949099</c:v>
                </c:pt>
                <c:pt idx="277">
                  <c:v>-1.0021883647702601</c:v>
                </c:pt>
                <c:pt idx="278">
                  <c:v>-1.0021116437516999</c:v>
                </c:pt>
                <c:pt idx="279">
                  <c:v>-1.0020372736026699</c:v>
                </c:pt>
                <c:pt idx="280">
                  <c:v>-1.00196519798027</c:v>
                </c:pt>
                <c:pt idx="281">
                  <c:v>-1.0018953616188799</c:v>
                </c:pt>
                <c:pt idx="282">
                  <c:v>-1.0018277103139499</c:v>
                </c:pt>
                <c:pt idx="283">
                  <c:v>-1.0017621909057599</c:v>
                </c:pt>
                <c:pt idx="284">
                  <c:v>-1.00169875126351</c:v>
                </c:pt>
                <c:pt idx="285">
                  <c:v>-1.0016373402693399</c:v>
                </c:pt>
                <c:pt idx="286">
                  <c:v>-1.0015779078025899</c:v>
                </c:pt>
                <c:pt idx="287">
                  <c:v>-1.0015204047241699</c:v>
                </c:pt>
                <c:pt idx="288">
                  <c:v>-1.0014647828610701</c:v>
                </c:pt>
                <c:pt idx="289">
                  <c:v>-1.00141099499098</c:v>
                </c:pt>
                <c:pt idx="290">
                  <c:v>-1.00135899482709</c:v>
                </c:pt>
                <c:pt idx="291">
                  <c:v>-1.00130873700305</c:v>
                </c:pt>
                <c:pt idx="292">
                  <c:v>-1.0012601770580301</c:v>
                </c:pt>
                <c:pt idx="293">
                  <c:v>-1.0012132714219799</c:v>
                </c:pt>
                <c:pt idx="294">
                  <c:v>-1.0011679774009901</c:v>
                </c:pt>
                <c:pt idx="295">
                  <c:v>-1.0011242531629101</c:v>
                </c:pt>
                <c:pt idx="296">
                  <c:v>-1.00108205772299</c:v>
                </c:pt>
                <c:pt idx="297">
                  <c:v>-1.00104135092978</c:v>
                </c:pt>
                <c:pt idx="298">
                  <c:v>-1.0010020934512001</c:v>
                </c:pt>
                <c:pt idx="299">
                  <c:v>-1.0009642467606501</c:v>
                </c:pt>
                <c:pt idx="300">
                  <c:v>-1.00092777312347</c:v>
                </c:pt>
                <c:pt idx="301">
                  <c:v>-1.00089263558339</c:v>
                </c:pt>
                <c:pt idx="302">
                  <c:v>-1.00085879794924</c:v>
                </c:pt>
                <c:pt idx="303">
                  <c:v>-1.00082622478182</c:v>
                </c:pt>
                <c:pt idx="304">
                  <c:v>-1.00079488138092</c:v>
                </c:pt>
                <c:pt idx="305">
                  <c:v>-1.0007647337724701</c:v>
                </c:pt>
                <c:pt idx="306">
                  <c:v>-1.00073574869596</c:v>
                </c:pt>
                <c:pt idx="307">
                  <c:v>-1.0007078935918901</c:v>
                </c:pt>
                <c:pt idx="308">
                  <c:v>-1.0006811365895101</c:v>
                </c:pt>
                <c:pt idx="309">
                  <c:v>-1.00065544649463</c:v>
                </c:pt>
                <c:pt idx="310">
                  <c:v>-1.0006307927776701</c:v>
                </c:pt>
                <c:pt idx="311">
                  <c:v>-1.0006071455618399</c:v>
                </c:pt>
                <c:pt idx="312">
                  <c:v>-1.0005844756114699</c:v>
                </c:pt>
                <c:pt idx="313">
                  <c:v>-1.00056275432051</c:v>
                </c:pt>
                <c:pt idx="314">
                  <c:v>-1.0005419537012501</c:v>
                </c:pt>
                <c:pt idx="315">
                  <c:v>-1.0005220463731099</c:v>
                </c:pt>
                <c:pt idx="316">
                  <c:v>-1.0005030055516699</c:v>
                </c:pt>
                <c:pt idx="317">
                  <c:v>-1.0004848050378099</c:v>
                </c:pt>
                <c:pt idx="318">
                  <c:v>-1.00046741920703</c:v>
                </c:pt>
                <c:pt idx="319">
                  <c:v>-1.00045082299891</c:v>
                </c:pt>
                <c:pt idx="320">
                  <c:v>-1.0004349919068001</c:v>
                </c:pt>
                <c:pt idx="321">
                  <c:v>-1.0004199019675299</c:v>
                </c:pt>
                <c:pt idx="322">
                  <c:v>-1.00040552975143</c:v>
                </c:pt>
                <c:pt idx="323">
                  <c:v>-1.0003918523523601</c:v>
                </c:pt>
                <c:pt idx="324">
                  <c:v>-1.00037884737801</c:v>
                </c:pt>
                <c:pt idx="325">
                  <c:v>-1.00036649294029</c:v>
                </c:pt>
                <c:pt idx="326">
                  <c:v>-1.00035476764586</c:v>
                </c:pt>
                <c:pt idx="327">
                  <c:v>-1.0003436505868299</c:v>
                </c:pt>
                <c:pt idx="328">
                  <c:v>-1.00033312133166</c:v>
                </c:pt>
                <c:pt idx="329">
                  <c:v>-1.00032315991608</c:v>
                </c:pt>
                <c:pt idx="330">
                  <c:v>-1.00031374683424</c:v>
                </c:pt>
                <c:pt idx="331">
                  <c:v>-1.00030486303004</c:v>
                </c:pt>
                <c:pt idx="332">
                  <c:v>-1.0002964898884901</c:v>
                </c:pt>
                <c:pt idx="333">
                  <c:v>-1.00028860922727</c:v>
                </c:pt>
                <c:pt idx="334">
                  <c:v>-1.00028120328847</c:v>
                </c:pt>
                <c:pt idx="335">
                  <c:v>-1.00027425473038</c:v>
                </c:pt>
                <c:pt idx="336">
                  <c:v>-1.00026774661947</c:v>
                </c:pt>
                <c:pt idx="337">
                  <c:v>-1.0002616624224701</c:v>
                </c:pt>
                <c:pt idx="338">
                  <c:v>-1.00025598599864</c:v>
                </c:pt>
                <c:pt idx="339">
                  <c:v>-1.0002507015921001</c:v>
                </c:pt>
                <c:pt idx="340">
                  <c:v>-1.0002457938243099</c:v>
                </c:pt>
                <c:pt idx="341">
                  <c:v>-1.00024124768671</c:v>
                </c:pt>
                <c:pt idx="342">
                  <c:v>-1.00023704853345</c:v>
                </c:pt>
                <c:pt idx="343">
                  <c:v>-1.00023318207425</c:v>
                </c:pt>
                <c:pt idx="344">
                  <c:v>-1.00022963436737</c:v>
                </c:pt>
                <c:pt idx="345">
                  <c:v>-1.0002263918127501</c:v>
                </c:pt>
                <c:pt idx="346">
                  <c:v>-1.00022344114519</c:v>
                </c:pt>
                <c:pt idx="347">
                  <c:v>-1.0002207694277401</c:v>
                </c:pt>
                <c:pt idx="348">
                  <c:v>-1.0002183640450999</c:v>
                </c:pt>
                <c:pt idx="349">
                  <c:v>-1.00021621269723</c:v>
                </c:pt>
                <c:pt idx="350">
                  <c:v>-1.00021430339302</c:v>
                </c:pt>
                <c:pt idx="351">
                  <c:v>-1.0002126244440801</c:v>
                </c:pt>
                <c:pt idx="352">
                  <c:v>-1.00021116445863</c:v>
                </c:pt>
                <c:pt idx="353">
                  <c:v>-1.0002099123355199</c:v>
                </c:pt>
                <c:pt idx="354">
                  <c:v>-1.0002088572583501</c:v>
                </c:pt>
                <c:pt idx="355">
                  <c:v>-1.00020798868968</c:v>
                </c:pt>
                <c:pt idx="356">
                  <c:v>-1.0002072963653299</c:v>
                </c:pt>
                <c:pt idx="357">
                  <c:v>-1.00020677028886</c:v>
                </c:pt>
                <c:pt idx="358">
                  <c:v>-1.0002064007260301</c:v>
                </c:pt>
                <c:pt idx="359">
                  <c:v>-1.00020617819945</c:v>
                </c:pt>
                <c:pt idx="360">
                  <c:v>-1.0002060934832899</c:v>
                </c:pt>
                <c:pt idx="361">
                  <c:v>-1.0002061375981099</c:v>
                </c:pt>
                <c:pt idx="362">
                  <c:v>-1.0002063018057401</c:v>
                </c:pt>
                <c:pt idx="363">
                  <c:v>-1.0002065776042901</c:v>
                </c:pt>
                <c:pt idx="364">
                  <c:v>-1.0002069567232399</c:v>
                </c:pt>
                <c:pt idx="365">
                  <c:v>-1.00020743111863</c:v>
                </c:pt>
                <c:pt idx="366">
                  <c:v>-1.0002079929682901</c:v>
                </c:pt>
                <c:pt idx="367">
                  <c:v>-1.0002086346672501</c:v>
                </c:pt>
                <c:pt idx="368">
                  <c:v>-1.0002093488231401</c:v>
                </c:pt>
                <c:pt idx="369">
                  <c:v>-1.00021012825171</c:v>
                </c:pt>
                <c:pt idx="370">
                  <c:v>-1.0002109659724701</c:v>
                </c:pt>
                <c:pt idx="371">
                  <c:v>-1.00021185520433</c:v>
                </c:pt>
                <c:pt idx="372">
                  <c:v>-1.0002127893614201</c:v>
                </c:pt>
                <c:pt idx="373">
                  <c:v>-1.00021376204889</c:v>
                </c:pt>
                <c:pt idx="374">
                  <c:v>-1.0002147670588599</c:v>
                </c:pt>
                <c:pt idx="375">
                  <c:v>-1.0002157983664199</c:v>
                </c:pt>
                <c:pt idx="376">
                  <c:v>-1.0002168501256801</c:v>
                </c:pt>
                <c:pt idx="377">
                  <c:v>-1.0002179166659499</c:v>
                </c:pt>
                <c:pt idx="378">
                  <c:v>-1.0002189924879401</c:v>
                </c:pt>
                <c:pt idx="379">
                  <c:v>-1.00022007226006</c:v>
                </c:pt>
                <c:pt idx="380">
                  <c:v>-1.00022115081477</c:v>
                </c:pt>
                <c:pt idx="381">
                  <c:v>-1.00022222314502</c:v>
                </c:pt>
                <c:pt idx="382">
                  <c:v>-1.0002232844007699</c:v>
                </c:pt>
                <c:pt idx="383">
                  <c:v>-1.00022432988552</c:v>
                </c:pt>
                <c:pt idx="384">
                  <c:v>-1.0002253550529301</c:v>
                </c:pt>
                <c:pt idx="385">
                  <c:v>-1.00022635550357</c:v>
                </c:pt>
                <c:pt idx="386">
                  <c:v>-1.00022732698164</c:v>
                </c:pt>
                <c:pt idx="387">
                  <c:v>-1.00022826537177</c:v>
                </c:pt>
                <c:pt idx="388">
                  <c:v>-1.00022916669597</c:v>
                </c:pt>
                <c:pt idx="389">
                  <c:v>-1.00023002711049</c:v>
                </c:pt>
                <c:pt idx="390">
                  <c:v>-1.0002308429028599</c:v>
                </c:pt>
                <c:pt idx="391">
                  <c:v>-1.0002316104889799</c:v>
                </c:pt>
                <c:pt idx="392">
                  <c:v>-1.00023232641015</c:v>
                </c:pt>
                <c:pt idx="393">
                  <c:v>-1.0002329873303299</c:v>
                </c:pt>
                <c:pt idx="394">
                  <c:v>-1.0002335900332999</c:v>
                </c:pt>
                <c:pt idx="395">
                  <c:v>-1.0002341314199801</c:v>
                </c:pt>
                <c:pt idx="396">
                  <c:v>-1.0002346085057501</c:v>
                </c:pt>
                <c:pt idx="397">
                  <c:v>-1.0002350184178099</c:v>
                </c:pt>
                <c:pt idx="398">
                  <c:v>-1.00023535839267</c:v>
                </c:pt>
                <c:pt idx="399">
                  <c:v>-1.0002356257735701</c:v>
                </c:pt>
                <c:pt idx="400">
                  <c:v>-1.0002358180080899</c:v>
                </c:pt>
                <c:pt idx="401">
                  <c:v>-1.00023593264564</c:v>
                </c:pt>
                <c:pt idx="402">
                  <c:v>-1.0002359673351999</c:v>
                </c:pt>
                <c:pt idx="403">
                  <c:v>-1.00023591982292</c:v>
                </c:pt>
                <c:pt idx="404">
                  <c:v>-1.00023578794984</c:v>
                </c:pt>
                <c:pt idx="405">
                  <c:v>-1.00023556964974</c:v>
                </c:pt>
                <c:pt idx="406">
                  <c:v>-1.00023526294686</c:v>
                </c:pt>
                <c:pt idx="407">
                  <c:v>-1.0002348659538001</c:v>
                </c:pt>
                <c:pt idx="408">
                  <c:v>-1.0002343768694499</c:v>
                </c:pt>
                <c:pt idx="409">
                  <c:v>-1.00023379397685</c:v>
                </c:pt>
                <c:pt idx="410">
                  <c:v>-1.00023311564127</c:v>
                </c:pt>
                <c:pt idx="411">
                  <c:v>-1.0002323403081399</c:v>
                </c:pt>
                <c:pt idx="412">
                  <c:v>-1.00023146650118</c:v>
                </c:pt>
                <c:pt idx="413">
                  <c:v>-1.0002304928204899</c:v>
                </c:pt>
                <c:pt idx="414">
                  <c:v>-1.0002294179406499</c:v>
                </c:pt>
                <c:pt idx="415">
                  <c:v>-1.00022824060896</c:v>
                </c:pt>
                <c:pt idx="416">
                  <c:v>-1.00022695964358</c:v>
                </c:pt>
                <c:pt idx="417">
                  <c:v>-1.00022557393186</c:v>
                </c:pt>
                <c:pt idx="418">
                  <c:v>-1.00022408242858</c:v>
                </c:pt>
                <c:pt idx="419">
                  <c:v>-1.00022248415425</c:v>
                </c:pt>
                <c:pt idx="420">
                  <c:v>-1.00022077819352</c:v>
                </c:pt>
                <c:pt idx="421">
                  <c:v>-1.0002189636935399</c:v>
                </c:pt>
                <c:pt idx="422">
                  <c:v>-1.00021703986238</c:v>
                </c:pt>
                <c:pt idx="423">
                  <c:v>-1.0002150059674799</c:v>
                </c:pt>
                <c:pt idx="424">
                  <c:v>-1.0002128613341601</c:v>
                </c:pt>
                <c:pt idx="425">
                  <c:v>-1.0002106053441</c:v>
                </c:pt>
                <c:pt idx="426">
                  <c:v>-1.0002082374339101</c:v>
                </c:pt>
                <c:pt idx="427">
                  <c:v>-1.0002057570937199</c:v>
                </c:pt>
                <c:pt idx="428">
                  <c:v>-1.00020316386576</c:v>
                </c:pt>
                <c:pt idx="429">
                  <c:v>-1.0002004573429899</c:v>
                </c:pt>
                <c:pt idx="430">
                  <c:v>-1.0001976371678101</c:v>
                </c:pt>
                <c:pt idx="431">
                  <c:v>-1.0001947030306999</c:v>
                </c:pt>
                <c:pt idx="432">
                  <c:v>-1.00019165466897</c:v>
                </c:pt>
                <c:pt idx="433">
                  <c:v>-1.00018849186548</c:v>
                </c:pt>
                <c:pt idx="434">
                  <c:v>-1.0001852144474499</c:v>
                </c:pt>
                <c:pt idx="435">
                  <c:v>-1.0001818222852099</c:v>
                </c:pt>
                <c:pt idx="436">
                  <c:v>-1.0001783152910599</c:v>
                </c:pt>
                <c:pt idx="437">
                  <c:v>-1.0001746934181099</c:v>
                </c:pt>
                <c:pt idx="438">
                  <c:v>-1.0001709566591299</c:v>
                </c:pt>
                <c:pt idx="439">
                  <c:v>-1.0001671050454699</c:v>
                </c:pt>
                <c:pt idx="440">
                  <c:v>-1.0001631386459799</c:v>
                </c:pt>
                <c:pt idx="441">
                  <c:v>-1.00015905756593</c:v>
                </c:pt>
                <c:pt idx="442">
                  <c:v>-1.0001548619459799</c:v>
                </c:pt>
                <c:pt idx="443">
                  <c:v>-1.00015055196119</c:v>
                </c:pt>
                <c:pt idx="444">
                  <c:v>-1.0001461278199999</c:v>
                </c:pt>
                <c:pt idx="445">
                  <c:v>-1.0001415897632699</c:v>
                </c:pt>
                <c:pt idx="446">
                  <c:v>-1.00013693806334</c:v>
                </c:pt>
                <c:pt idx="447">
                  <c:v>-1.0001321730230901</c:v>
                </c:pt>
                <c:pt idx="448">
                  <c:v>-1.00012729497501</c:v>
                </c:pt>
                <c:pt idx="449">
                  <c:v>-1.00012230428035</c:v>
                </c:pt>
                <c:pt idx="450">
                  <c:v>-1.00011720132823</c:v>
                </c:pt>
                <c:pt idx="451">
                  <c:v>-1.0001119865347901</c:v>
                </c:pt>
                <c:pt idx="452">
                  <c:v>-1.0001066603423401</c:v>
                </c:pt>
                <c:pt idx="453">
                  <c:v>-1.00010122321856</c:v>
                </c:pt>
                <c:pt idx="454">
                  <c:v>-1.00009567565574</c:v>
                </c:pt>
                <c:pt idx="455">
                  <c:v>-1.0000900181699099</c:v>
                </c:pt>
                <c:pt idx="456">
                  <c:v>-1.00008425130017</c:v>
                </c:pt>
                <c:pt idx="457">
                  <c:v>-1.0000783756078799</c:v>
                </c:pt>
                <c:pt idx="458">
                  <c:v>-1.00007239167596</c:v>
                </c:pt>
                <c:pt idx="459">
                  <c:v>-1.00006630010818</c:v>
                </c:pt>
                <c:pt idx="460">
                  <c:v>-1.00006010152844</c:v>
                </c:pt>
                <c:pt idx="461">
                  <c:v>-1.0000537965801199</c:v>
                </c:pt>
                <c:pt idx="462">
                  <c:v>-1.00004738592536</c:v>
                </c:pt>
                <c:pt idx="463">
                  <c:v>-1.0000408702444701</c:v>
                </c:pt>
                <c:pt idx="464">
                  <c:v>-1.0000342502352599</c:v>
                </c:pt>
                <c:pt idx="465">
                  <c:v>-1.0000275266124199</c:v>
                </c:pt>
                <c:pt idx="466">
                  <c:v>-1.0000207001068899</c:v>
                </c:pt>
                <c:pt idx="467">
                  <c:v>-1.0000137714653199</c:v>
                </c:pt>
                <c:pt idx="468">
                  <c:v>-1.00000674144944</c:v>
                </c:pt>
                <c:pt idx="469">
                  <c:v>-0.99999961083549904</c:v>
                </c:pt>
                <c:pt idx="470">
                  <c:v>-0.99999238041371796</c:v>
                </c:pt>
                <c:pt idx="471">
                  <c:v>-0.99998505098775003</c:v>
                </c:pt>
                <c:pt idx="472">
                  <c:v>-0.99997762337414298</c:v>
                </c:pt>
                <c:pt idx="473">
                  <c:v>-0.99997009840182205</c:v>
                </c:pt>
                <c:pt idx="474">
                  <c:v>-0.99996247691158102</c:v>
                </c:pt>
                <c:pt idx="475">
                  <c:v>-0.999954759755594</c:v>
                </c:pt>
                <c:pt idx="476">
                  <c:v>-0.99994694779692395</c:v>
                </c:pt>
                <c:pt idx="477">
                  <c:v>-0.99993904190905902</c:v>
                </c:pt>
                <c:pt idx="478">
                  <c:v>-0.999931042975444</c:v>
                </c:pt>
                <c:pt idx="479">
                  <c:v>-0.99992295188903302</c:v>
                </c:pt>
                <c:pt idx="480">
                  <c:v>-0.99991476955185399</c:v>
                </c:pt>
                <c:pt idx="481">
                  <c:v>-0.999906496874573</c:v>
                </c:pt>
                <c:pt idx="482">
                  <c:v>-0.99989813477607603</c:v>
                </c:pt>
                <c:pt idx="483">
                  <c:v>-0.99988968418306501</c:v>
                </c:pt>
                <c:pt idx="484">
                  <c:v>-0.99988114602965295</c:v>
                </c:pt>
                <c:pt idx="485">
                  <c:v>-0.99987252125697701</c:v>
                </c:pt>
                <c:pt idx="486">
                  <c:v>-0.99986381081281595</c:v>
                </c:pt>
                <c:pt idx="487">
                  <c:v>-0.99985501565122004</c:v>
                </c:pt>
                <c:pt idx="488">
                  <c:v>-0.99984613673214995</c:v>
                </c:pt>
                <c:pt idx="489">
                  <c:v>-0.99983717502112002</c:v>
                </c:pt>
                <c:pt idx="490">
                  <c:v>-0.99982813148885596</c:v>
                </c:pt>
                <c:pt idx="491">
                  <c:v>-0.99981900711095995</c:v>
                </c:pt>
                <c:pt idx="492">
                  <c:v>-0.99980980286757604</c:v>
                </c:pt>
                <c:pt idx="493">
                  <c:v>-0.99980051974307704</c:v>
                </c:pt>
                <c:pt idx="494">
                  <c:v>-0.99979115872574897</c:v>
                </c:pt>
                <c:pt idx="495">
                  <c:v>-0.99978172080748695</c:v>
                </c:pt>
                <c:pt idx="496">
                  <c:v>-0.9997722069835</c:v>
                </c:pt>
                <c:pt idx="497">
                  <c:v>-0.99976261825202095</c:v>
                </c:pt>
                <c:pt idx="498">
                  <c:v>-0.999752955614021</c:v>
                </c:pt>
                <c:pt idx="499">
                  <c:v>-0.99974322007294303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E25-44F3-BB56-6A163D444DCA}"/>
            </c:ext>
          </c:extLst>
        </c:ser>
        <c:ser>
          <c:idx val="3"/>
          <c:order val="3"/>
          <c:tx>
            <c:v>singlet lambda=1e-9 model FF</c:v>
          </c:tx>
          <c:spPr>
            <a:ln w="25400" cap="rnd">
              <a:solidFill>
                <a:srgbClr val="00B05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model_predictions!$A$3:$A$502</c:f>
              <c:numCache>
                <c:formatCode>General</c:formatCode>
                <c:ptCount val="5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</c:numCache>
            </c:numRef>
          </c:xVal>
          <c:yVal>
            <c:numRef>
              <c:f>model_predictions!$D$3:$D$502</c:f>
              <c:numCache>
                <c:formatCode>General</c:formatCode>
                <c:ptCount val="500"/>
                <c:pt idx="0">
                  <c:v>2.3403550195995</c:v>
                </c:pt>
                <c:pt idx="1">
                  <c:v>2.0863518722340699</c:v>
                </c:pt>
                <c:pt idx="2">
                  <c:v>1.86706800726734</c:v>
                </c:pt>
                <c:pt idx="3">
                  <c:v>1.67401669931923</c:v>
                </c:pt>
                <c:pt idx="4">
                  <c:v>1.5008480343603301</c:v>
                </c:pt>
                <c:pt idx="5">
                  <c:v>1.34286946294135</c:v>
                </c:pt>
                <c:pt idx="6">
                  <c:v>1.1966622699218401</c:v>
                </c:pt>
                <c:pt idx="7">
                  <c:v>1.05977661483922</c:v>
                </c:pt>
                <c:pt idx="8">
                  <c:v>0.93049065725559599</c:v>
                </c:pt>
                <c:pt idx="9">
                  <c:v>0.80762171030969598</c:v>
                </c:pt>
                <c:pt idx="10">
                  <c:v>0.69037942266201602</c:v>
                </c:pt>
                <c:pt idx="11">
                  <c:v>0.57825272601441602</c:v>
                </c:pt>
                <c:pt idx="12">
                  <c:v>0.47092374778103602</c:v>
                </c:pt>
                <c:pt idx="13">
                  <c:v>0.36820311582244902</c:v>
                </c:pt>
                <c:pt idx="14">
                  <c:v>0.26998210880284201</c:v>
                </c:pt>
                <c:pt idx="15">
                  <c:v>0.176197961509103</c:v>
                </c:pt>
                <c:pt idx="16">
                  <c:v>8.6809345185485998E-2</c:v>
                </c:pt>
                <c:pt idx="17">
                  <c:v>1.77963086494E-3</c:v>
                </c:pt>
                <c:pt idx="18">
                  <c:v>-7.8933972000093999E-2</c:v>
                </c:pt>
                <c:pt idx="19">
                  <c:v>-0.15538691211512701</c:v>
                </c:pt>
                <c:pt idx="20">
                  <c:v>-0.22765061447179399</c:v>
                </c:pt>
                <c:pt idx="21">
                  <c:v>-0.295813543180797</c:v>
                </c:pt>
                <c:pt idx="22">
                  <c:v>-0.35998071969471501</c:v>
                </c:pt>
                <c:pt idx="23">
                  <c:v>-0.42027223665143298</c:v>
                </c:pt>
                <c:pt idx="24">
                  <c:v>-0.47682117176511801</c:v>
                </c:pt>
                <c:pt idx="25">
                  <c:v>-0.52977119883129498</c:v>
                </c:pt>
                <c:pt idx="26">
                  <c:v>-0.57927410878188301</c:v>
                </c:pt>
                <c:pt idx="27">
                  <c:v>-0.62548738846315299</c:v>
                </c:pt>
                <c:pt idx="28">
                  <c:v>-0.66857195478002196</c:v>
                </c:pt>
                <c:pt idx="29">
                  <c:v>-0.70869010403836896</c:v>
                </c:pt>
                <c:pt idx="30">
                  <c:v>-0.74600370823339301</c:v>
                </c:pt>
                <c:pt idx="31">
                  <c:v>-0.78067266963021897</c:v>
                </c:pt>
                <c:pt idx="32">
                  <c:v>-0.81285363059097004</c:v>
                </c:pt>
                <c:pt idx="33">
                  <c:v>-0.84269892586150796</c:v>
                </c:pt>
                <c:pt idx="34">
                  <c:v>-0.87035575834403001</c:v>
                </c:pt>
                <c:pt idx="35">
                  <c:v>-0.89596557586890302</c:v>
                </c:pt>
                <c:pt idx="36">
                  <c:v>-0.91966362494075404</c:v>
                </c:pt>
                <c:pt idx="37">
                  <c:v>-0.94157865731763601</c:v>
                </c:pt>
                <c:pt idx="38">
                  <c:v>-0.96183276615680802</c:v>
                </c:pt>
                <c:pt idx="39">
                  <c:v>-0.98054132999298005</c:v>
                </c:pt>
                <c:pt idx="40">
                  <c:v>-0.99781304475056098</c:v>
                </c:pt>
                <c:pt idx="41">
                  <c:v>-1.0137500261394301</c:v>
                </c:pt>
                <c:pt idx="42">
                  <c:v>-1.02844796700306</c:v>
                </c:pt>
                <c:pt idx="43">
                  <c:v>-1.0419963363764599</c:v>
                </c:pt>
                <c:pt idx="44">
                  <c:v>-1.05447860909839</c:v>
                </c:pt>
                <c:pt idx="45">
                  <c:v>-1.0659725167585099</c:v>
                </c:pt>
                <c:pt idx="46">
                  <c:v>-1.0765503125159801</c:v>
                </c:pt>
                <c:pt idx="47">
                  <c:v>-1.0862790438826899</c:v>
                </c:pt>
                <c:pt idx="48">
                  <c:v>-1.09522082891446</c:v>
                </c:pt>
                <c:pt idx="49">
                  <c:v>-1.1034331323958</c:v>
                </c:pt>
                <c:pt idx="50">
                  <c:v>-1.11096903954249</c:v>
                </c:pt>
                <c:pt idx="51">
                  <c:v>-1.1178775254901501</c:v>
                </c:pt>
                <c:pt idx="52">
                  <c:v>-1.12420371939783</c:v>
                </c:pt>
                <c:pt idx="53">
                  <c:v>-1.1299891623889999</c:v>
                </c:pt>
                <c:pt idx="54">
                  <c:v>-1.1352720587964999</c:v>
                </c:pt>
                <c:pt idx="55">
                  <c:v>-1.1400875202952001</c:v>
                </c:pt>
                <c:pt idx="56">
                  <c:v>-1.1444678025198201</c:v>
                </c:pt>
                <c:pt idx="57">
                  <c:v>-1.14844253370384</c:v>
                </c:pt>
                <c:pt idx="58">
                  <c:v>-1.1520389347667801</c:v>
                </c:pt>
                <c:pt idx="59">
                  <c:v>-1.1552820301506901</c:v>
                </c:pt>
                <c:pt idx="60">
                  <c:v>-1.1581948485915601</c:v>
                </c:pt>
                <c:pt idx="61">
                  <c:v>-1.1607986129317001</c:v>
                </c:pt>
                <c:pt idx="62">
                  <c:v>-1.1631129180564199</c:v>
                </c:pt>
                <c:pt idx="63">
                  <c:v>-1.1651558960858299</c:v>
                </c:pt>
                <c:pt idx="64">
                  <c:v>-1.1669443680763401</c:v>
                </c:pt>
                <c:pt idx="65">
                  <c:v>-1.1684939816828801</c:v>
                </c:pt>
                <c:pt idx="66">
                  <c:v>-1.1698193344921901</c:v>
                </c:pt>
                <c:pt idx="67">
                  <c:v>-1.1709340830397901</c:v>
                </c:pt>
                <c:pt idx="68">
                  <c:v>-1.1718510378465401</c:v>
                </c:pt>
                <c:pt idx="69">
                  <c:v>-1.1725822451294901</c:v>
                </c:pt>
                <c:pt idx="70">
                  <c:v>-1.17313905613011</c:v>
                </c:pt>
                <c:pt idx="71">
                  <c:v>-1.1735321852418901</c:v>
                </c:pt>
                <c:pt idx="72">
                  <c:v>-1.17377175829092</c:v>
                </c:pt>
                <c:pt idx="73">
                  <c:v>-1.17386735242092</c:v>
                </c:pt>
                <c:pt idx="74">
                  <c:v>-1.17382802905563</c:v>
                </c:pt>
                <c:pt idx="75">
                  <c:v>-1.17366236136325</c:v>
                </c:pt>
                <c:pt idx="76">
                  <c:v>-1.1733784575403401</c:v>
                </c:pt>
                <c:pt idx="77">
                  <c:v>-1.17298398108085</c:v>
                </c:pt>
                <c:pt idx="78">
                  <c:v>-1.1724861690163899</c:v>
                </c:pt>
                <c:pt idx="79">
                  <c:v>-1.1718918489219701</c:v>
                </c:pt>
                <c:pt idx="80">
                  <c:v>-1.17120745529112</c:v>
                </c:pt>
                <c:pt idx="81">
                  <c:v>-1.1704390457073801</c:v>
                </c:pt>
                <c:pt idx="82">
                  <c:v>-1.1695923170831499</c:v>
                </c:pt>
                <c:pt idx="83">
                  <c:v>-1.1686726221058099</c:v>
                </c:pt>
                <c:pt idx="84">
                  <c:v>-1.1676849859285401</c:v>
                </c:pt>
                <c:pt idx="85">
                  <c:v>-1.1666341230659201</c:v>
                </c:pt>
                <c:pt idx="86">
                  <c:v>-1.1655244544027099</c:v>
                </c:pt>
                <c:pt idx="87">
                  <c:v>-1.1643601241925601</c:v>
                </c:pt>
                <c:pt idx="88">
                  <c:v>-1.16314501690934</c:v>
                </c:pt>
                <c:pt idx="89">
                  <c:v>-1.16188277381248</c:v>
                </c:pt>
                <c:pt idx="90">
                  <c:v>-1.1605768090965201</c:v>
                </c:pt>
                <c:pt idx="91">
                  <c:v>-1.1592303255093801</c:v>
                </c:pt>
                <c:pt idx="92">
                  <c:v>-1.1578463293426899</c:v>
                </c:pt>
                <c:pt idx="93">
                  <c:v>-1.15642764471736</c:v>
                </c:pt>
                <c:pt idx="94">
                  <c:v>-1.1549769271077499</c:v>
                </c:pt>
                <c:pt idx="95">
                  <c:v>-1.1534966760669501</c:v>
                </c:pt>
                <c:pt idx="96">
                  <c:v>-1.1519892471328299</c:v>
                </c:pt>
                <c:pt idx="97">
                  <c:v>-1.15045686291003</c:v>
                </c:pt>
                <c:pt idx="98">
                  <c:v>-1.1489016233357101</c:v>
                </c:pt>
                <c:pt idx="99">
                  <c:v>-1.1473255151477</c:v>
                </c:pt>
                <c:pt idx="100">
                  <c:v>-1.14573042058203</c:v>
                </c:pt>
                <c:pt idx="101">
                  <c:v>-1.1441181253332999</c:v>
                </c:pt>
                <c:pt idx="102">
                  <c:v>-1.1424903258160199</c:v>
                </c:pt>
                <c:pt idx="103">
                  <c:v>-1.1408486357682199</c:v>
                </c:pt>
                <c:pt idx="104">
                  <c:v>-1.1391945922403199</c:v>
                </c:pt>
                <c:pt idx="105">
                  <c:v>-1.1375296610132599</c:v>
                </c:pt>
                <c:pt idx="106">
                  <c:v>-1.1358552414893599</c:v>
                </c:pt>
                <c:pt idx="107">
                  <c:v>-1.1341726710991</c:v>
                </c:pt>
                <c:pt idx="108">
                  <c:v>-1.1324832292651399</c:v>
                </c:pt>
                <c:pt idx="109">
                  <c:v>-1.13078814096338</c:v>
                </c:pt>
                <c:pt idx="110">
                  <c:v>-1.12908857991903</c:v>
                </c:pt>
                <c:pt idx="111">
                  <c:v>-1.1273856714730199</c:v>
                </c:pt>
                <c:pt idx="112">
                  <c:v>-1.12568049515214</c:v>
                </c:pt>
                <c:pt idx="113">
                  <c:v>-1.12397408697374</c:v>
                </c:pt>
                <c:pt idx="114">
                  <c:v>-1.1222674415135601</c:v>
                </c:pt>
                <c:pt idx="115">
                  <c:v>-1.12056151376286</c:v>
                </c:pt>
                <c:pt idx="116">
                  <c:v>-1.1188572207989</c:v>
                </c:pt>
                <c:pt idx="117">
                  <c:v>-1.1171554432906601</c:v>
                </c:pt>
                <c:pt idx="118">
                  <c:v>-1.1154570268594</c:v>
                </c:pt>
                <c:pt idx="119">
                  <c:v>-1.11376278331233</c:v>
                </c:pt>
                <c:pt idx="120">
                  <c:v>-1.1120734917651101</c:v>
                </c:pt>
                <c:pt idx="121">
                  <c:v>-1.11038989966792</c:v>
                </c:pt>
                <c:pt idx="122">
                  <c:v>-1.10871272374788</c:v>
                </c:pt>
                <c:pt idx="123">
                  <c:v>-1.1070426508792699</c:v>
                </c:pt>
                <c:pt idx="124">
                  <c:v>-1.10538033889182</c:v>
                </c:pt>
                <c:pt idx="125">
                  <c:v>-1.10372641732601</c:v>
                </c:pt>
                <c:pt idx="126">
                  <c:v>-1.1020814881433201</c:v>
                </c:pt>
                <c:pt idx="127">
                  <c:v>-1.1004461263982399</c:v>
                </c:pt>
                <c:pt idx="128">
                  <c:v>-1.09882088087828</c:v>
                </c:pt>
                <c:pt idx="129">
                  <c:v>-1.0972062747170099</c:v>
                </c:pt>
                <c:pt idx="130">
                  <c:v>-1.09560280598481</c:v>
                </c:pt>
                <c:pt idx="131">
                  <c:v>-1.0940109482610401</c:v>
                </c:pt>
                <c:pt idx="132">
                  <c:v>-1.09243115119109</c:v>
                </c:pt>
                <c:pt idx="133">
                  <c:v>-1.0908638410310201</c:v>
                </c:pt>
                <c:pt idx="134">
                  <c:v>-1.08930942118204</c:v>
                </c:pt>
                <c:pt idx="135">
                  <c:v>-1.0877682727169899</c:v>
                </c:pt>
                <c:pt idx="136">
                  <c:v>-1.0862407549001101</c:v>
                </c:pt>
                <c:pt idx="137">
                  <c:v>-1.08472720570161</c:v>
                </c:pt>
                <c:pt idx="138">
                  <c:v>-1.08322794230797</c:v>
                </c:pt>
                <c:pt idx="139">
                  <c:v>-1.08174326162861</c:v>
                </c:pt>
                <c:pt idx="140">
                  <c:v>-1.0802734407997101</c:v>
                </c:pt>
                <c:pt idx="141">
                  <c:v>-1.0788187376853999</c:v>
                </c:pt>
                <c:pt idx="142">
                  <c:v>-1.0773793913766101</c:v>
                </c:pt>
                <c:pt idx="143">
                  <c:v>-1.07595562268778</c:v>
                </c:pt>
                <c:pt idx="144">
                  <c:v>-1.0745476346512599</c:v>
                </c:pt>
                <c:pt idx="145">
                  <c:v>-1.0731556130094799</c:v>
                </c:pt>
                <c:pt idx="146">
                  <c:v>-1.07177972670468</c:v>
                </c:pt>
                <c:pt idx="147">
                  <c:v>-1.07042012836597</c:v>
                </c:pt>
                <c:pt idx="148">
                  <c:v>-1.0690769547935099</c:v>
                </c:pt>
                <c:pt idx="149">
                  <c:v>-1.06775032743944</c:v>
                </c:pt>
                <c:pt idx="150">
                  <c:v>-1.0664403528853901</c:v>
                </c:pt>
                <c:pt idx="151">
                  <c:v>-1.0651471233160399</c:v>
                </c:pt>
                <c:pt idx="152">
                  <c:v>-1.0638707169885799</c:v>
                </c:pt>
                <c:pt idx="153">
                  <c:v>-1.0626111986975699</c:v>
                </c:pt>
                <c:pt idx="154">
                  <c:v>-1.06136862023492</c:v>
                </c:pt>
                <c:pt idx="155">
                  <c:v>-1.06014302084472</c:v>
                </c:pt>
                <c:pt idx="156">
                  <c:v>-1.05893442767239</c:v>
                </c:pt>
                <c:pt idx="157">
                  <c:v>-1.05774285620801</c:v>
                </c:pt>
                <c:pt idx="158">
                  <c:v>-1.05656831072346</c:v>
                </c:pt>
                <c:pt idx="159">
                  <c:v>-1.05541078470308</c:v>
                </c:pt>
                <c:pt idx="160">
                  <c:v>-1.0542702612675201</c:v>
                </c:pt>
                <c:pt idx="161">
                  <c:v>-1.0531467135906101</c:v>
                </c:pt>
                <c:pt idx="162">
                  <c:v>-1.05204010530905</c:v>
                </c:pt>
                <c:pt idx="163">
                  <c:v>-1.05095039092447</c:v>
                </c:pt>
                <c:pt idx="164">
                  <c:v>-1.0498775161979801</c:v>
                </c:pt>
                <c:pt idx="165">
                  <c:v>-1.0488214185368501</c:v>
                </c:pt>
                <c:pt idx="166">
                  <c:v>-1.04778202737312</c:v>
                </c:pt>
                <c:pt idx="167">
                  <c:v>-1.0467592645341901</c:v>
                </c:pt>
                <c:pt idx="168">
                  <c:v>-1.0457530446051599</c:v>
                </c:pt>
                <c:pt idx="169">
                  <c:v>-1.04476327528274</c:v>
                </c:pt>
                <c:pt idx="170">
                  <c:v>-1.0437898577208899</c:v>
                </c:pt>
                <c:pt idx="171">
                  <c:v>-1.0428326868679101</c:v>
                </c:pt>
                <c:pt idx="172">
                  <c:v>-1.0418916517950301</c:v>
                </c:pt>
                <c:pt idx="173">
                  <c:v>-1.04096663601652</c:v>
                </c:pt>
                <c:pt idx="174">
                  <c:v>-1.0400575178012099</c:v>
                </c:pt>
                <c:pt idx="175">
                  <c:v>-1.0391641704755299</c:v>
                </c:pt>
                <c:pt idx="176">
                  <c:v>-1.03828646271797</c:v>
                </c:pt>
                <c:pt idx="177">
                  <c:v>-1.0374242588451501</c:v>
                </c:pt>
                <c:pt idx="178">
                  <c:v>-1.0365774190894399</c:v>
                </c:pt>
                <c:pt idx="179">
                  <c:v>-1.0357457998681501</c:v>
                </c:pt>
                <c:pt idx="180">
                  <c:v>-1.0349292540445101</c:v>
                </c:pt>
                <c:pt idx="181">
                  <c:v>-1.03412763118039</c:v>
                </c:pt>
                <c:pt idx="182">
                  <c:v>-1.0333407777808901</c:v>
                </c:pt>
                <c:pt idx="183">
                  <c:v>-1.0325685375309199</c:v>
                </c:pt>
                <c:pt idx="184">
                  <c:v>-1.03181075152382</c:v>
                </c:pt>
                <c:pt idx="185">
                  <c:v>-1.03106725848223</c:v>
                </c:pt>
                <c:pt idx="186">
                  <c:v>-1.0303378949711699</c:v>
                </c:pt>
                <c:pt idx="187">
                  <c:v>-1.0296224956036799</c:v>
                </c:pt>
                <c:pt idx="188">
                  <c:v>-1.02892089323888</c:v>
                </c:pt>
                <c:pt idx="189">
                  <c:v>-1.0282329191728601</c:v>
                </c:pt>
                <c:pt idx="190">
                  <c:v>-1.02755840332231</c:v>
                </c:pt>
                <c:pt idx="191">
                  <c:v>-1.0268971744011499</c:v>
                </c:pt>
                <c:pt idx="192">
                  <c:v>-1.02624906009034</c:v>
                </c:pt>
                <c:pt idx="193">
                  <c:v>-1.02561388720084</c:v>
                </c:pt>
                <c:pt idx="194">
                  <c:v>-1.02499148183012</c:v>
                </c:pt>
                <c:pt idx="195">
                  <c:v>-1.0243816695121799</c:v>
                </c:pt>
                <c:pt idx="196">
                  <c:v>-1.0237842753612401</c:v>
                </c:pt>
                <c:pt idx="197">
                  <c:v>-1.0231991242093901</c:v>
                </c:pt>
                <c:pt idx="198">
                  <c:v>-1.0226260407382399</c:v>
                </c:pt>
                <c:pt idx="199">
                  <c:v>-1.02206484960473</c:v>
                </c:pt>
                <c:pt idx="200">
                  <c:v>-1.0215153755613</c:v>
                </c:pt>
                <c:pt idx="201">
                  <c:v>-1.0209774435704999</c:v>
                </c:pt>
                <c:pt idx="202">
                  <c:v>-1.0204508789143401</c:v>
                </c:pt>
                <c:pt idx="203">
                  <c:v>-1.0199355072983101</c:v>
                </c:pt>
                <c:pt idx="204">
                  <c:v>-1.01943115495042</c:v>
                </c:pt>
                <c:pt idx="205">
                  <c:v>-1.0189376487152899</c:v>
                </c:pt>
                <c:pt idx="206">
                  <c:v>-1.0184548161435101</c:v>
                </c:pt>
                <c:pt idx="207">
                  <c:v>-1.01798248557635</c:v>
                </c:pt>
                <c:pt idx="208">
                  <c:v>-1.0175204862260001</c:v>
                </c:pt>
                <c:pt idx="209">
                  <c:v>-1.0170686482514799</c:v>
                </c:pt>
                <c:pt idx="210">
                  <c:v>-1.01662680283036</c:v>
                </c:pt>
                <c:pt idx="211">
                  <c:v>-1.0161947822264199</c:v>
                </c:pt>
                <c:pt idx="212">
                  <c:v>-1.01577241985337</c:v>
                </c:pt>
                <c:pt idx="213">
                  <c:v>-1.0153595503348101</c:v>
                </c:pt>
                <c:pt idx="214">
                  <c:v>-1.0149560095604699</c:v>
                </c:pt>
                <c:pt idx="215">
                  <c:v>-1.0145616347390001</c:v>
                </c:pt>
                <c:pt idx="216">
                  <c:v>-1.01417626444727</c:v>
                </c:pt>
                <c:pt idx="217">
                  <c:v>-1.0137997386764299</c:v>
                </c:pt>
                <c:pt idx="218">
                  <c:v>-1.0134318988747899</c:v>
                </c:pt>
                <c:pt idx="219">
                  <c:v>-1.0130725879876199</c:v>
                </c:pt>
                <c:pt idx="220">
                  <c:v>-1.0127216504940499</c:v>
                </c:pt>
                <c:pt idx="221">
                  <c:v>-1.0123789324411201</c:v>
                </c:pt>
                <c:pt idx="222">
                  <c:v>-1.01204428147513</c:v>
                </c:pt>
                <c:pt idx="223">
                  <c:v>-1.0117175468703501</c:v>
                </c:pt>
                <c:pt idx="224">
                  <c:v>-1.0113985795552201</c:v>
                </c:pt>
                <c:pt idx="225">
                  <c:v>-1.0110872321361799</c:v>
                </c:pt>
                <c:pt idx="226">
                  <c:v>-1.0107833589191599</c:v>
                </c:pt>
                <c:pt idx="227">
                  <c:v>-1.0104868159288001</c:v>
                </c:pt>
                <c:pt idx="228">
                  <c:v>-1.0101974609256501</c:v>
                </c:pt>
                <c:pt idx="229">
                  <c:v>-1.00991515342125</c:v>
                </c:pt>
                <c:pt idx="230">
                  <c:v>-1.0096397546913101</c:v>
                </c:pt>
                <c:pt idx="231">
                  <c:v>-1.0093711277869699</c:v>
                </c:pt>
                <c:pt idx="232">
                  <c:v>-1.00910913754434</c:v>
                </c:pt>
                <c:pt idx="233">
                  <c:v>-1.0088536505923</c:v>
                </c:pt>
                <c:pt idx="234">
                  <c:v>-1.0086045353586499</c:v>
                </c:pt>
                <c:pt idx="235">
                  <c:v>-1.0083616620747999</c:v>
                </c:pt>
                <c:pt idx="236">
                  <c:v>-1.0081249027788499</c:v>
                </c:pt>
                <c:pt idx="237">
                  <c:v>-1.0078941313173699</c:v>
                </c:pt>
                <c:pt idx="238">
                  <c:v>-1.0076692233458</c:v>
                </c:pt>
                <c:pt idx="239">
                  <c:v>-1.0074500563275299</c:v>
                </c:pt>
                <c:pt idx="240">
                  <c:v>-1.0072365095318401</c:v>
                </c:pt>
                <c:pt idx="241">
                  <c:v>-1.00702846403062</c:v>
                </c:pt>
                <c:pt idx="242">
                  <c:v>-1.00682580269407</c:v>
                </c:pt>
                <c:pt idx="243">
                  <c:v>-1.00662841018529</c:v>
                </c:pt>
                <c:pt idx="244">
                  <c:v>-1.00643617295391</c:v>
                </c:pt>
                <c:pt idx="245">
                  <c:v>-1.00624897922884</c:v>
                </c:pt>
                <c:pt idx="246">
                  <c:v>-1.0060667190100501</c:v>
                </c:pt>
                <c:pt idx="247">
                  <c:v>-1.0058892840596301</c:v>
                </c:pt>
                <c:pt idx="248">
                  <c:v>-1.0057165678919699</c:v>
                </c:pt>
                <c:pt idx="249">
                  <c:v>-1.0055484657632501</c:v>
                </c:pt>
                <c:pt idx="250">
                  <c:v>-1.0053848746602601</c:v>
                </c:pt>
                <c:pt idx="251">
                  <c:v>-1.0052256932885399</c:v>
                </c:pt>
                <c:pt idx="252">
                  <c:v>-1.0050708220598701</c:v>
                </c:pt>
                <c:pt idx="253">
                  <c:v>-1.0049201630793301</c:v>
                </c:pt>
                <c:pt idx="254">
                  <c:v>-1.0047736201316499</c:v>
                </c:pt>
                <c:pt idx="255">
                  <c:v>-1.00463109866719</c:v>
                </c:pt>
                <c:pt idx="256">
                  <c:v>-1.0044925057874401</c:v>
                </c:pt>
                <c:pt idx="257">
                  <c:v>-1.00435775023003</c:v>
                </c:pt>
                <c:pt idx="258">
                  <c:v>-1.0042267423534099</c:v>
                </c:pt>
                <c:pt idx="259">
                  <c:v>-1.00409939412115</c:v>
                </c:pt>
                <c:pt idx="260">
                  <c:v>-1.00397561908588</c:v>
                </c:pt>
                <c:pt idx="261">
                  <c:v>-1.00385533237295</c:v>
                </c:pt>
                <c:pt idx="262">
                  <c:v>-1.0037384506638001</c:v>
                </c:pt>
                <c:pt idx="263">
                  <c:v>-1.00362489217908</c:v>
                </c:pt>
                <c:pt idx="264">
                  <c:v>-1.0035145766615201</c:v>
                </c:pt>
                <c:pt idx="265">
                  <c:v>-1.00340742535862</c:v>
                </c:pt>
                <c:pt idx="266">
                  <c:v>-1.0033033610051401</c:v>
                </c:pt>
                <c:pt idx="267">
                  <c:v>-1.0032023078054499</c:v>
                </c:pt>
                <c:pt idx="268">
                  <c:v>-1.0031041914157</c:v>
                </c:pt>
                <c:pt idx="269">
                  <c:v>-1.0030089389258801</c:v>
                </c:pt>
                <c:pt idx="270">
                  <c:v>-1.0029164788418501</c:v>
                </c:pt>
                <c:pt idx="271">
                  <c:v>-1.0028267410671401</c:v>
                </c:pt>
                <c:pt idx="272">
                  <c:v>-1.0027396568848099</c:v>
                </c:pt>
                <c:pt idx="273">
                  <c:v>-1.0026551589392001</c:v>
                </c:pt>
                <c:pt idx="274">
                  <c:v>-1.0025731812176699</c:v>
                </c:pt>
                <c:pt idx="275">
                  <c:v>-1.0024936590322799</c:v>
                </c:pt>
                <c:pt idx="276">
                  <c:v>-1.0024165290014899</c:v>
                </c:pt>
                <c:pt idx="277">
                  <c:v>-1.0023417290318699</c:v>
                </c:pt>
                <c:pt idx="278">
                  <c:v>-1.00226919829982</c:v>
                </c:pt>
                <c:pt idx="279">
                  <c:v>-1.0021988772332799</c:v>
                </c:pt>
                <c:pt idx="280">
                  <c:v>-1.0021307074935899</c:v>
                </c:pt>
                <c:pt idx="281">
                  <c:v>-1.0020646319572399</c:v>
                </c:pt>
                <c:pt idx="282">
                  <c:v>-1.0020005946978601</c:v>
                </c:pt>
                <c:pt idx="283">
                  <c:v>-1.0019385409681201</c:v>
                </c:pt>
                <c:pt idx="284">
                  <c:v>-1.00187841718183</c:v>
                </c:pt>
                <c:pt idx="285">
                  <c:v>-1.0018201708960399</c:v>
                </c:pt>
                <c:pt idx="286">
                  <c:v>-1.0017637507933299</c:v>
                </c:pt>
                <c:pt idx="287">
                  <c:v>-1.00170910666409</c:v>
                </c:pt>
                <c:pt idx="288">
                  <c:v>-1.0016561893890199</c:v>
                </c:pt>
                <c:pt idx="289">
                  <c:v>-1.00160495092169</c:v>
                </c:pt>
                <c:pt idx="290">
                  <c:v>-1.00155534427119</c:v>
                </c:pt>
                <c:pt idx="291">
                  <c:v>-1.00150732348503</c:v>
                </c:pt>
                <c:pt idx="292">
                  <c:v>-1.00146084363202</c:v>
                </c:pt>
                <c:pt idx="293">
                  <c:v>-1.00141586078542</c:v>
                </c:pt>
                <c:pt idx="294">
                  <c:v>-1.0013723320061501</c:v>
                </c:pt>
                <c:pt idx="295">
                  <c:v>-1.00133021532619</c:v>
                </c:pt>
                <c:pt idx="296">
                  <c:v>-1.0012894697321399</c:v>
                </c:pt>
                <c:pt idx="297">
                  <c:v>-1.0012500551488901</c:v>
                </c:pt>
                <c:pt idx="298">
                  <c:v>-1.00121193242349</c:v>
                </c:pt>
                <c:pt idx="299">
                  <c:v>-1.00117506330918</c:v>
                </c:pt>
                <c:pt idx="300">
                  <c:v>-1.0011394104495701</c:v>
                </c:pt>
                <c:pt idx="301">
                  <c:v>-1.0011049373629799</c:v>
                </c:pt>
                <c:pt idx="302">
                  <c:v>-1.0010716084269899</c:v>
                </c:pt>
                <c:pt idx="303">
                  <c:v>-1.0010393888631099</c:v>
                </c:pt>
                <c:pt idx="304">
                  <c:v>-1.0010082447216899</c:v>
                </c:pt>
                <c:pt idx="305">
                  <c:v>-1.00097814286693</c:v>
                </c:pt>
                <c:pt idx="306">
                  <c:v>-1.00094905096211</c:v>
                </c:pt>
                <c:pt idx="307">
                  <c:v>-1.0009209374550001</c:v>
                </c:pt>
                <c:pt idx="308">
                  <c:v>-1.00089377156347</c:v>
                </c:pt>
                <c:pt idx="309">
                  <c:v>-1.0008675232611799</c:v>
                </c:pt>
                <c:pt idx="310">
                  <c:v>-1.0008421632636</c:v>
                </c:pt>
                <c:pt idx="311">
                  <c:v>-1.0008176630140799</c:v>
                </c:pt>
                <c:pt idx="312">
                  <c:v>-1.0007939946702</c:v>
                </c:pt>
                <c:pt idx="313">
                  <c:v>-1.0007711310902101</c:v>
                </c:pt>
                <c:pt idx="314">
                  <c:v>-1.0007490458197299</c:v>
                </c:pt>
                <c:pt idx="315">
                  <c:v>-1.0007277130785901</c:v>
                </c:pt>
                <c:pt idx="316">
                  <c:v>-1.00070710774789</c:v>
                </c:pt>
                <c:pt idx="317">
                  <c:v>-1.00068720535717</c:v>
                </c:pt>
                <c:pt idx="318">
                  <c:v>-1.00066798207184</c:v>
                </c:pt>
                <c:pt idx="319">
                  <c:v>-1.0006494146807301</c:v>
                </c:pt>
                <c:pt idx="320">
                  <c:v>-1.0006314805838701</c:v>
                </c:pt>
                <c:pt idx="321">
                  <c:v>-1.00061415778041</c:v>
                </c:pt>
                <c:pt idx="322">
                  <c:v>-1.00059742485674</c:v>
                </c:pt>
                <c:pt idx="323">
                  <c:v>-1.0005812609747899</c:v>
                </c:pt>
                <c:pt idx="324">
                  <c:v>-1.0005656458604499</c:v>
                </c:pt>
                <c:pt idx="325">
                  <c:v>-1.0005505597922699</c:v>
                </c:pt>
                <c:pt idx="326">
                  <c:v>-1.0005359835902501</c:v>
                </c:pt>
                <c:pt idx="327">
                  <c:v>-1.0005218986048401</c:v>
                </c:pt>
                <c:pt idx="328">
                  <c:v>-1.0005082867060699</c:v>
                </c:pt>
                <c:pt idx="329">
                  <c:v>-1.0004951302729299</c:v>
                </c:pt>
                <c:pt idx="330">
                  <c:v>-1.00048241218284</c:v>
                </c:pt>
                <c:pt idx="331">
                  <c:v>-1.0004701158013001</c:v>
                </c:pt>
                <c:pt idx="332">
                  <c:v>-1.0004582249717999</c:v>
                </c:pt>
                <c:pt idx="333">
                  <c:v>-1.00044672400573</c:v>
                </c:pt>
                <c:pt idx="334">
                  <c:v>-1.00043559767261</c:v>
                </c:pt>
                <c:pt idx="335">
                  <c:v>-1.0004248311903801</c:v>
                </c:pt>
                <c:pt idx="336">
                  <c:v>-1.0004144102159001</c:v>
                </c:pt>
                <c:pt idx="337">
                  <c:v>-1.0004043208355899</c:v>
                </c:pt>
                <c:pt idx="338">
                  <c:v>-1.0003945495562501</c:v>
                </c:pt>
                <c:pt idx="339">
                  <c:v>-1.00038508329598</c:v>
                </c:pt>
                <c:pt idx="340">
                  <c:v>-1.0003759093753299</c:v>
                </c:pt>
                <c:pt idx="341">
                  <c:v>-1.00036701550855</c:v>
                </c:pt>
                <c:pt idx="342">
                  <c:v>-1.0003583897949799</c:v>
                </c:pt>
                <c:pt idx="343">
                  <c:v>-1.0003500207106499</c:v>
                </c:pt>
                <c:pt idx="344">
                  <c:v>-1.00034189709998</c:v>
                </c:pt>
                <c:pt idx="345">
                  <c:v>-1.00033400816759</c:v>
                </c:pt>
                <c:pt idx="346">
                  <c:v>-1.00032634347038</c:v>
                </c:pt>
                <c:pt idx="347">
                  <c:v>-1.0003188929095901</c:v>
                </c:pt>
                <c:pt idx="348">
                  <c:v>-1.0003116467231199</c:v>
                </c:pt>
                <c:pt idx="349">
                  <c:v>-1.0003045954779499</c:v>
                </c:pt>
                <c:pt idx="350">
                  <c:v>-1.0002977300626801</c:v>
                </c:pt>
                <c:pt idx="351">
                  <c:v>-1.0002910416802</c:v>
                </c:pt>
                <c:pt idx="352">
                  <c:v>-1.0002845218405501</c:v>
                </c:pt>
                <c:pt idx="353">
                  <c:v>-1.0002781623538599</c:v>
                </c:pt>
                <c:pt idx="354">
                  <c:v>-1.0002719553234001</c:v>
                </c:pt>
                <c:pt idx="355">
                  <c:v>-1.00026589313883</c:v>
                </c:pt>
                <c:pt idx="356">
                  <c:v>-1.0002599684694999</c:v>
                </c:pt>
                <c:pt idx="357">
                  <c:v>-1.0002541742579201</c:v>
                </c:pt>
                <c:pt idx="358">
                  <c:v>-1.0002485037133599</c:v>
                </c:pt>
                <c:pt idx="359">
                  <c:v>-1.0002429503055099</c:v>
                </c:pt>
                <c:pt idx="360">
                  <c:v>-1.0002375077583201</c:v>
                </c:pt>
                <c:pt idx="361">
                  <c:v>-1.00023217004395</c:v>
                </c:pt>
                <c:pt idx="362">
                  <c:v>-1.00022693137677</c:v>
                </c:pt>
                <c:pt idx="363">
                  <c:v>-1.0002217862075999</c:v>
                </c:pt>
                <c:pt idx="364">
                  <c:v>-1.0002167292179001</c:v>
                </c:pt>
                <c:pt idx="365">
                  <c:v>-1.00021175531422</c:v>
                </c:pt>
                <c:pt idx="366">
                  <c:v>-1.0002068596226601</c:v>
                </c:pt>
                <c:pt idx="367">
                  <c:v>-1.0002020374834799</c:v>
                </c:pt>
                <c:pt idx="368">
                  <c:v>-1.0001972844458</c:v>
                </c:pt>
                <c:pt idx="369">
                  <c:v>-1.0001925962624301</c:v>
                </c:pt>
                <c:pt idx="370">
                  <c:v>-1.0001879688847299</c:v>
                </c:pt>
                <c:pt idx="371">
                  <c:v>-1.00018339845767</c:v>
                </c:pt>
                <c:pt idx="372">
                  <c:v>-1.0001788813149299</c:v>
                </c:pt>
                <c:pt idx="373">
                  <c:v>-1.00017441397407</c:v>
                </c:pt>
                <c:pt idx="374">
                  <c:v>-1.0001699931318699</c:v>
                </c:pt>
                <c:pt idx="375">
                  <c:v>-1.0001656156597101</c:v>
                </c:pt>
                <c:pt idx="376">
                  <c:v>-1.0001612785990499</c:v>
                </c:pt>
                <c:pt idx="377">
                  <c:v>-1.00015697915701</c:v>
                </c:pt>
                <c:pt idx="378">
                  <c:v>-1.0001527147020599</c:v>
                </c:pt>
                <c:pt idx="379">
                  <c:v>-1.00014848275972</c:v>
                </c:pt>
                <c:pt idx="380">
                  <c:v>-1.00014428100846</c:v>
                </c:pt>
                <c:pt idx="381">
                  <c:v>-1.00014010727559</c:v>
                </c:pt>
                <c:pt idx="382">
                  <c:v>-1.0001359595332799</c:v>
                </c:pt>
                <c:pt idx="383">
                  <c:v>-1.00013183589466</c:v>
                </c:pt>
                <c:pt idx="384">
                  <c:v>-1.00012773460994</c:v>
                </c:pt>
                <c:pt idx="385">
                  <c:v>-1.0001236540627501</c:v>
                </c:pt>
                <c:pt idx="386">
                  <c:v>-1.00011959276639</c:v>
                </c:pt>
                <c:pt idx="387">
                  <c:v>-1.00011554936026</c:v>
                </c:pt>
                <c:pt idx="388">
                  <c:v>-1.00011152260634</c:v>
                </c:pt>
                <c:pt idx="389">
                  <c:v>-1.00010751138577</c:v>
                </c:pt>
                <c:pt idx="390">
                  <c:v>-1.00010351469543</c:v>
                </c:pt>
                <c:pt idx="391">
                  <c:v>-1.0000995316446599</c:v>
                </c:pt>
                <c:pt idx="392">
                  <c:v>-1.0000955614520199</c:v>
                </c:pt>
                <c:pt idx="393">
                  <c:v>-1.0000916034421501</c:v>
                </c:pt>
                <c:pt idx="394">
                  <c:v>-1.00008765704262</c:v>
                </c:pt>
                <c:pt idx="395">
                  <c:v>-1.0000837217809799</c:v>
                </c:pt>
                <c:pt idx="396">
                  <c:v>-1.0000797972817199</c:v>
                </c:pt>
                <c:pt idx="397">
                  <c:v>-1.00007588326338</c:v>
                </c:pt>
                <c:pt idx="398">
                  <c:v>-1.00007197953576</c:v>
                </c:pt>
                <c:pt idx="399">
                  <c:v>-1.0000680859971001</c:v>
                </c:pt>
                <c:pt idx="400">
                  <c:v>-1.00006420263138</c:v>
                </c:pt>
                <c:pt idx="401">
                  <c:v>-1.0000603295056301</c:v>
                </c:pt>
                <c:pt idx="402">
                  <c:v>-1.0000564667673799</c:v>
                </c:pt>
                <c:pt idx="403">
                  <c:v>-1.0000526146421</c:v>
                </c:pt>
                <c:pt idx="404">
                  <c:v>-1.00004877343069</c:v>
                </c:pt>
                <c:pt idx="405">
                  <c:v>-1.0000449435070899</c:v>
                </c:pt>
                <c:pt idx="406">
                  <c:v>-1.0000411253158701</c:v>
                </c:pt>
                <c:pt idx="407">
                  <c:v>-1.0000373193699199</c:v>
                </c:pt>
                <c:pt idx="408">
                  <c:v>-1.0000335262481801</c:v>
                </c:pt>
                <c:pt idx="409">
                  <c:v>-1.00002974659341</c:v>
                </c:pt>
                <c:pt idx="410">
                  <c:v>-1.00002598111003</c:v>
                </c:pt>
                <c:pt idx="411">
                  <c:v>-1.0000222305620099</c:v>
                </c:pt>
                <c:pt idx="412">
                  <c:v>-1.0000184957707401</c:v>
                </c:pt>
                <c:pt idx="413">
                  <c:v>-1.0000147776131001</c:v>
                </c:pt>
                <c:pt idx="414">
                  <c:v>-1.00001107701939</c:v>
                </c:pt>
                <c:pt idx="415">
                  <c:v>-1.0000073949714401</c:v>
                </c:pt>
                <c:pt idx="416">
                  <c:v>-1.0000037325007201</c:v>
                </c:pt>
                <c:pt idx="417">
                  <c:v>-1.0000000906864901</c:v>
                </c:pt>
                <c:pt idx="418">
                  <c:v>-0.99999647065398301</c:v>
                </c:pt>
                <c:pt idx="419">
                  <c:v>-0.99999287357265998</c:v>
                </c:pt>
                <c:pt idx="420">
                  <c:v>-0.99998930065449199</c:v>
                </c:pt>
                <c:pt idx="421">
                  <c:v>-0.999985753152276</c:v>
                </c:pt>
                <c:pt idx="422">
                  <c:v>-0.99998223235799599</c:v>
                </c:pt>
                <c:pt idx="423">
                  <c:v>-0.99997873960122097</c:v>
                </c:pt>
                <c:pt idx="424">
                  <c:v>-0.99997527624754401</c:v>
                </c:pt>
                <c:pt idx="425">
                  <c:v>-0.99997184369706105</c:v>
                </c:pt>
                <c:pt idx="426">
                  <c:v>-0.99996844338287705</c:v>
                </c:pt>
                <c:pt idx="427">
                  <c:v>-0.99996507676965596</c:v>
                </c:pt>
                <c:pt idx="428">
                  <c:v>-0.99996174535220494</c:v>
                </c:pt>
                <c:pt idx="429">
                  <c:v>-0.99995845065408795</c:v>
                </c:pt>
                <c:pt idx="430">
                  <c:v>-0.99995519422628099</c:v>
                </c:pt>
                <c:pt idx="431">
                  <c:v>-0.99995197764585297</c:v>
                </c:pt>
                <c:pt idx="432">
                  <c:v>-0.99994880251468399</c:v>
                </c:pt>
                <c:pt idx="433">
                  <c:v>-0.99994567045821303</c:v>
                </c:pt>
                <c:pt idx="434">
                  <c:v>-0.99994258312421902</c:v>
                </c:pt>
                <c:pt idx="435">
                  <c:v>-0.99993954218162595</c:v>
                </c:pt>
                <c:pt idx="436">
                  <c:v>-0.99993654931934906</c:v>
                </c:pt>
                <c:pt idx="437">
                  <c:v>-0.99993360624515903</c:v>
                </c:pt>
                <c:pt idx="438">
                  <c:v>-0.99993071468458505</c:v>
                </c:pt>
                <c:pt idx="439">
                  <c:v>-0.99992787637983205</c:v>
                </c:pt>
                <c:pt idx="440">
                  <c:v>-0.999925093088745</c:v>
                </c:pt>
                <c:pt idx="441">
                  <c:v>-0.99992236658377998</c:v>
                </c:pt>
                <c:pt idx="442">
                  <c:v>-0.99991969865101504</c:v>
                </c:pt>
                <c:pt idx="443">
                  <c:v>-0.99991709108918503</c:v>
                </c:pt>
                <c:pt idx="444">
                  <c:v>-0.99991454570873195</c:v>
                </c:pt>
                <c:pt idx="445">
                  <c:v>-0.99991206433089896</c:v>
                </c:pt>
                <c:pt idx="446">
                  <c:v>-0.99990964878682398</c:v>
                </c:pt>
                <c:pt idx="447">
                  <c:v>-0.99990730091668101</c:v>
                </c:pt>
                <c:pt idx="448">
                  <c:v>-0.99990502256883096</c:v>
                </c:pt>
                <c:pt idx="449">
                  <c:v>-0.99990281559899397</c:v>
                </c:pt>
                <c:pt idx="450">
                  <c:v>-0.99990068186945402</c:v>
                </c:pt>
                <c:pt idx="451">
                  <c:v>-0.99989862324827705</c:v>
                </c:pt>
                <c:pt idx="452">
                  <c:v>-0.99989664160855596</c:v>
                </c:pt>
                <c:pt idx="453">
                  <c:v>-0.999894738827667</c:v>
                </c:pt>
                <c:pt idx="454">
                  <c:v>-0.999892916786561</c:v>
                </c:pt>
                <c:pt idx="455">
                  <c:v>-0.99989117736906197</c:v>
                </c:pt>
                <c:pt idx="456">
                  <c:v>-0.999889522461193</c:v>
                </c:pt>
                <c:pt idx="457">
                  <c:v>-0.999887953950514</c:v>
                </c:pt>
                <c:pt idx="458">
                  <c:v>-0.999886473725489</c:v>
                </c:pt>
                <c:pt idx="459">
                  <c:v>-0.99988508367486195</c:v>
                </c:pt>
                <c:pt idx="460">
                  <c:v>-0.99988378568705205</c:v>
                </c:pt>
                <c:pt idx="461">
                  <c:v>-0.999882581649574</c:v>
                </c:pt>
                <c:pt idx="462">
                  <c:v>-0.99988147344846501</c:v>
                </c:pt>
                <c:pt idx="463">
                  <c:v>-0.99988046296773703</c:v>
                </c:pt>
                <c:pt idx="464">
                  <c:v>-0.99987955208883905</c:v>
                </c:pt>
                <c:pt idx="465">
                  <c:v>-0.99987874269014199</c:v>
                </c:pt>
                <c:pt idx="466">
                  <c:v>-0.99987803664643304</c:v>
                </c:pt>
                <c:pt idx="467">
                  <c:v>-0.99987743582842903</c:v>
                </c:pt>
                <c:pt idx="468">
                  <c:v>-0.99987694210230305</c:v>
                </c:pt>
                <c:pt idx="469">
                  <c:v>-0.99987655732923097</c:v>
                </c:pt>
                <c:pt idx="470">
                  <c:v>-0.99987628336493894</c:v>
                </c:pt>
                <c:pt idx="471">
                  <c:v>-0.999876122059287</c:v>
                </c:pt>
                <c:pt idx="472">
                  <c:v>-0.99987607525583799</c:v>
                </c:pt>
                <c:pt idx="473">
                  <c:v>-0.99987614479147102</c:v>
                </c:pt>
                <c:pt idx="474">
                  <c:v>-0.99987633249598096</c:v>
                </c:pt>
                <c:pt idx="475">
                  <c:v>-0.99987664019170797</c:v>
                </c:pt>
                <c:pt idx="476">
                  <c:v>-0.99987706969317103</c:v>
                </c:pt>
                <c:pt idx="477">
                  <c:v>-0.99987762280671699</c:v>
                </c:pt>
                <c:pt idx="478">
                  <c:v>-0.99987830133018596</c:v>
                </c:pt>
                <c:pt idx="479">
                  <c:v>-0.99987910705257399</c:v>
                </c:pt>
                <c:pt idx="480">
                  <c:v>-0.99988004175372602</c:v>
                </c:pt>
                <c:pt idx="481">
                  <c:v>-0.99988110720402701</c:v>
                </c:pt>
                <c:pt idx="482">
                  <c:v>-0.99988230516410503</c:v>
                </c:pt>
                <c:pt idx="483">
                  <c:v>-0.99988363738455399</c:v>
                </c:pt>
                <c:pt idx="484">
                  <c:v>-0.99988510560565602</c:v>
                </c:pt>
                <c:pt idx="485">
                  <c:v>-0.99988671155711895</c:v>
                </c:pt>
                <c:pt idx="486">
                  <c:v>-0.99988845695782402</c:v>
                </c:pt>
                <c:pt idx="487">
                  <c:v>-0.99989034351558403</c:v>
                </c:pt>
                <c:pt idx="488">
                  <c:v>-0.99989237292690802</c:v>
                </c:pt>
                <c:pt idx="489">
                  <c:v>-0.99989454687677504</c:v>
                </c:pt>
                <c:pt idx="490">
                  <c:v>-0.99989686703842295</c:v>
                </c:pt>
                <c:pt idx="491">
                  <c:v>-0.999899335073138</c:v>
                </c:pt>
                <c:pt idx="492">
                  <c:v>-0.99990195263005899</c:v>
                </c:pt>
                <c:pt idx="493">
                  <c:v>-0.99990472134598596</c:v>
                </c:pt>
                <c:pt idx="494">
                  <c:v>-0.99990764284519995</c:v>
                </c:pt>
                <c:pt idx="495">
                  <c:v>-0.99991071873928905</c:v>
                </c:pt>
                <c:pt idx="496">
                  <c:v>-0.99991395062698296</c:v>
                </c:pt>
                <c:pt idx="497">
                  <c:v>-0.99991734009399302</c:v>
                </c:pt>
                <c:pt idx="498">
                  <c:v>-0.99992088871286799</c:v>
                </c:pt>
                <c:pt idx="499">
                  <c:v>-0.99992459804284295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E25-44F3-BB56-6A163D444DCA}"/>
            </c:ext>
          </c:extLst>
        </c:ser>
        <c:ser>
          <c:idx val="4"/>
          <c:order val="4"/>
          <c:tx>
            <c:v>singlet lambda=1e-10 model FF</c:v>
          </c:tx>
          <c:spPr>
            <a:ln w="254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model_predictions!$A$3:$A$502</c:f>
              <c:numCache>
                <c:formatCode>General</c:formatCode>
                <c:ptCount val="5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</c:numCache>
            </c:numRef>
          </c:xVal>
          <c:yVal>
            <c:numRef>
              <c:f>model_predictions!$E$3:$E$502</c:f>
              <c:numCache>
                <c:formatCode>General</c:formatCode>
                <c:ptCount val="500"/>
                <c:pt idx="0">
                  <c:v>5.72924539369673</c:v>
                </c:pt>
                <c:pt idx="1">
                  <c:v>4.8923090729611802</c:v>
                </c:pt>
                <c:pt idx="2">
                  <c:v>4.1848849351351101</c:v>
                </c:pt>
                <c:pt idx="3">
                  <c:v>3.58380263410023</c:v>
                </c:pt>
                <c:pt idx="4">
                  <c:v>3.0702170504997399</c:v>
                </c:pt>
                <c:pt idx="5">
                  <c:v>2.6288115633663298</c:v>
                </c:pt>
                <c:pt idx="6">
                  <c:v>2.2471424120325798</c:v>
                </c:pt>
                <c:pt idx="7">
                  <c:v>1.9151004571541299</c:v>
                </c:pt>
                <c:pt idx="8">
                  <c:v>1.6244703865865999</c:v>
                </c:pt>
                <c:pt idx="9">
                  <c:v>1.36857059962048</c:v>
                </c:pt>
                <c:pt idx="10">
                  <c:v>1.14195971621884</c:v>
                </c:pt>
                <c:pt idx="11">
                  <c:v>0.94019796170066805</c:v>
                </c:pt>
                <c:pt idx="12">
                  <c:v>0.759653628838733</c:v>
                </c:pt>
                <c:pt idx="13">
                  <c:v>0.59734646838947802</c:v>
                </c:pt>
                <c:pt idx="14">
                  <c:v>0.45082124899814702</c:v>
                </c:pt>
                <c:pt idx="15">
                  <c:v>0.318045895893386</c:v>
                </c:pt>
                <c:pt idx="16">
                  <c:v>0.197329597456773</c:v>
                </c:pt>
                <c:pt idx="17">
                  <c:v>8.7257087869712993E-2</c:v>
                </c:pt>
                <c:pt idx="18">
                  <c:v>-1.3364003023556E-2</c:v>
                </c:pt>
                <c:pt idx="19">
                  <c:v>-0.105545273759935</c:v>
                </c:pt>
                <c:pt idx="20">
                  <c:v>-0.19015121977367999</c:v>
                </c:pt>
                <c:pt idx="21">
                  <c:v>-0.26792612814019701</c:v>
                </c:pt>
                <c:pt idx="22">
                  <c:v>-0.339515560057642</c:v>
                </c:pt>
                <c:pt idx="23">
                  <c:v>-0.40548351966568602</c:v>
                </c:pt>
                <c:pt idx="24">
                  <c:v>-0.46632619268393</c:v>
                </c:pt>
                <c:pt idx="25">
                  <c:v>-0.52248296294894003</c:v>
                </c:pt>
                <c:pt idx="26">
                  <c:v>-0.57434527241506095</c:v>
                </c:pt>
                <c:pt idx="27">
                  <c:v>-0.62226377481599404</c:v>
                </c:pt>
                <c:pt idx="28">
                  <c:v>-0.66655414014178804</c:v>
                </c:pt>
                <c:pt idx="29">
                  <c:v>-0.707501792338736</c:v>
                </c:pt>
                <c:pt idx="30">
                  <c:v>-0.74536580282876697</c:v>
                </c:pt>
                <c:pt idx="31">
                  <c:v>-0.78038211478082498</c:v>
                </c:pt>
                <c:pt idx="32">
                  <c:v>-0.81276623524188496</c:v>
                </c:pt>
                <c:pt idx="33">
                  <c:v>-0.84271550234777703</c:v>
                </c:pt>
                <c:pt idx="34">
                  <c:v>-0.87041101132256304</c:v>
                </c:pt>
                <c:pt idx="35">
                  <c:v>-0.89601926456348402</c:v>
                </c:pt>
                <c:pt idx="36">
                  <c:v>-0.91969359675720197</c:v>
                </c:pt>
                <c:pt idx="37">
                  <c:v>-0.94157541483971297</c:v>
                </c:pt>
                <c:pt idx="38">
                  <c:v>-0.96179528401686998</c:v>
                </c:pt>
                <c:pt idx="39">
                  <c:v>-0.98047388445840999</c:v>
                </c:pt>
                <c:pt idx="40">
                  <c:v>-0.99772285822838902</c:v>
                </c:pt>
                <c:pt idx="41">
                  <c:v>-1.0136455621703699</c:v>
                </c:pt>
                <c:pt idx="42">
                  <c:v>-1.02833773955018</c:v>
                </c:pt>
                <c:pt idx="43">
                  <c:v>-1.0418881210533799</c:v>
                </c:pt>
                <c:pt idx="44">
                  <c:v>-1.0543789640666701</c:v>
                </c:pt>
                <c:pt idx="45">
                  <c:v>-1.0658865379061699</c:v>
                </c:pt>
                <c:pt idx="46">
                  <c:v>-1.07648156168459</c:v>
                </c:pt>
                <c:pt idx="47">
                  <c:v>-1.0862296007502099</c:v>
                </c:pt>
                <c:pt idx="48">
                  <c:v>-1.09519142701808</c:v>
                </c:pt>
                <c:pt idx="49">
                  <c:v>-1.10342334799747</c:v>
                </c:pt>
                <c:pt idx="50">
                  <c:v>-1.11097750886035</c:v>
                </c:pt>
                <c:pt idx="51">
                  <c:v>-1.11790217146464</c:v>
                </c:pt>
                <c:pt idx="52">
                  <c:v>-1.1242419738227301</c:v>
                </c:pt>
                <c:pt idx="53">
                  <c:v>-1.13003817307631</c:v>
                </c:pt>
                <c:pt idx="54">
                  <c:v>-1.13532887459739</c:v>
                </c:pt>
                <c:pt idx="55">
                  <c:v>-1.1401492493811101</c:v>
                </c:pt>
                <c:pt idx="56">
                  <c:v>-1.1445317414343501</c:v>
                </c:pt>
                <c:pt idx="57">
                  <c:v>-1.1485062664043</c:v>
                </c:pt>
                <c:pt idx="58">
                  <c:v>-1.1521004022480601</c:v>
                </c:pt>
                <c:pt idx="59">
                  <c:v>-1.15533957233222</c:v>
                </c:pt>
                <c:pt idx="60">
                  <c:v>-1.15824722098874</c:v>
                </c:pt>
                <c:pt idx="61">
                  <c:v>-1.16084498125577</c:v>
                </c:pt>
                <c:pt idx="62">
                  <c:v>-1.1631528343117199</c:v>
                </c:pt>
                <c:pt idx="63">
                  <c:v>-1.16518925997804</c:v>
                </c:pt>
                <c:pt idx="64">
                  <c:v>-1.1669713776227899</c:v>
                </c:pt>
                <c:pt idx="65">
                  <c:v>-1.1685150768399299</c:v>
                </c:pt>
                <c:pt idx="66">
                  <c:v>-1.1698351373990601</c:v>
                </c:pt>
                <c:pt idx="67">
                  <c:v>-1.17094533814159</c:v>
                </c:pt>
                <c:pt idx="68">
                  <c:v>-1.1718585547226099</c:v>
                </c:pt>
                <c:pt idx="69">
                  <c:v>-1.17258684634188</c:v>
                </c:pt>
                <c:pt idx="70">
                  <c:v>-1.17314153185139</c:v>
                </c:pt>
                <c:pt idx="71">
                  <c:v>-1.17353325585001</c:v>
                </c:pt>
                <c:pt idx="72">
                  <c:v>-1.17377204556417</c:v>
                </c:pt>
                <c:pt idx="73">
                  <c:v>-1.1738673594542901</c:v>
                </c:pt>
                <c:pt idx="74">
                  <c:v>-1.17382812857505</c:v>
                </c:pt>
                <c:pt idx="75">
                  <c:v>-1.17366279175277</c:v>
                </c:pt>
                <c:pt idx="76">
                  <c:v>-1.1733793256281899</c:v>
                </c:pt>
                <c:pt idx="77">
                  <c:v>-1.17298527055577</c:v>
                </c:pt>
                <c:pt idx="78">
                  <c:v>-1.1724877532601099</c:v>
                </c:pt>
                <c:pt idx="79">
                  <c:v>-1.1718935070370999</c:v>
                </c:pt>
                <c:pt idx="80">
                  <c:v>-1.1712088901619</c:v>
                </c:pt>
                <c:pt idx="81">
                  <c:v>-1.17043990303767</c:v>
                </c:pt>
                <c:pt idx="82">
                  <c:v>-1.16959220449558</c:v>
                </c:pt>
                <c:pt idx="83">
                  <c:v>-1.16867112754404</c:v>
                </c:pt>
                <c:pt idx="84">
                  <c:v>-1.1676816947672399</c:v>
                </c:pt>
                <c:pt idx="85">
                  <c:v>-1.1666286334913201</c:v>
                </c:pt>
                <c:pt idx="86">
                  <c:v>-1.1655163907725099</c:v>
                </c:pt>
                <c:pt idx="87">
                  <c:v>-1.1643491482127799</c:v>
                </c:pt>
                <c:pt idx="88">
                  <c:v>-1.16313083657497</c:v>
                </c:pt>
                <c:pt idx="89">
                  <c:v>-1.1618651501477899</c:v>
                </c:pt>
                <c:pt idx="90">
                  <c:v>-1.1605555607999201</c:v>
                </c:pt>
                <c:pt idx="91">
                  <c:v>-1.1592053316583999</c:v>
                </c:pt>
                <c:pt idx="92">
                  <c:v>-1.15781753034944</c:v>
                </c:pt>
                <c:pt idx="93">
                  <c:v>-1.1563950417451501</c:v>
                </c:pt>
                <c:pt idx="94">
                  <c:v>-1.15494058016907</c:v>
                </c:pt>
                <c:pt idx="95">
                  <c:v>-1.1534567010226799</c:v>
                </c:pt>
                <c:pt idx="96">
                  <c:v>-1.15194581180594</c:v>
                </c:pt>
                <c:pt idx="97">
                  <c:v>-1.1504101825144899</c:v>
                </c:pt>
                <c:pt idx="98">
                  <c:v>-1.14885195540589</c:v>
                </c:pt>
                <c:pt idx="99">
                  <c:v>-1.14727315413562</c:v>
                </c:pt>
                <c:pt idx="100">
                  <c:v>-1.1456756922706499</c:v>
                </c:pt>
                <c:pt idx="101">
                  <c:v>-1.14406138119497</c:v>
                </c:pt>
                <c:pt idx="102">
                  <c:v>-1.1424319374260901</c:v>
                </c:pt>
                <c:pt idx="103">
                  <c:v>-1.14078898936586</c:v>
                </c:pt>
                <c:pt idx="104">
                  <c:v>-1.1391340835116299</c:v>
                </c:pt>
                <c:pt idx="105">
                  <c:v>-1.1374686901561499</c:v>
                </c:pt>
                <c:pt idx="106">
                  <c:v>-1.1357942086058299</c:v>
                </c:pt>
                <c:pt idx="107">
                  <c:v>-1.1341119719477699</c:v>
                </c:pt>
                <c:pt idx="108">
                  <c:v>-1.13242325139597</c:v>
                </c:pt>
                <c:pt idx="109">
                  <c:v>-1.1307292602472501</c:v>
                </c:pt>
                <c:pt idx="110">
                  <c:v>-1.1290311574762499</c:v>
                </c:pt>
                <c:pt idx="111">
                  <c:v>-1.1273300509983999</c:v>
                </c:pt>
                <c:pt idx="112">
                  <c:v>-1.1256270006284199</c:v>
                </c:pt>
                <c:pt idx="113">
                  <c:v>-1.1239230207606301</c:v>
                </c:pt>
                <c:pt idx="114">
                  <c:v>-1.1222190827959999</c:v>
                </c:pt>
                <c:pt idx="115">
                  <c:v>-1.12051611733946</c:v>
                </c:pt>
                <c:pt idx="116">
                  <c:v>-1.1188150161893</c:v>
                </c:pt>
                <c:pt idx="117">
                  <c:v>-1.11711663413925</c:v>
                </c:pt>
                <c:pt idx="118">
                  <c:v>-1.1154217906121699</c:v>
                </c:pt>
                <c:pt idx="119">
                  <c:v>-1.1137312711429099</c:v>
                </c:pt>
                <c:pt idx="120">
                  <c:v>-1.1120458287263999</c:v>
                </c:pt>
                <c:pt idx="121">
                  <c:v>-1.1103661850458799</c:v>
                </c:pt>
                <c:pt idx="122">
                  <c:v>-1.10869303159461</c:v>
                </c:pt>
                <c:pt idx="123">
                  <c:v>-1.1070270307035699</c:v>
                </c:pt>
                <c:pt idx="124">
                  <c:v>-1.10536881648605</c:v>
                </c:pt>
                <c:pt idx="125">
                  <c:v>-1.10371899570938</c:v>
                </c:pt>
                <c:pt idx="126">
                  <c:v>-1.1020781486028299</c:v>
                </c:pt>
                <c:pt idx="127">
                  <c:v>-1.10044682960976</c:v>
                </c:pt>
                <c:pt idx="128">
                  <c:v>-1.0988255680914001</c:v>
                </c:pt>
                <c:pt idx="129">
                  <c:v>-1.09721486898876</c:v>
                </c:pt>
                <c:pt idx="130">
                  <c:v>-1.09561521344824</c:v>
                </c:pt>
                <c:pt idx="131">
                  <c:v>-1.0940270594164101</c:v>
                </c:pt>
                <c:pt idx="132">
                  <c:v>-1.0924508422079999</c:v>
                </c:pt>
                <c:pt idx="133">
                  <c:v>-1.09088697505149</c:v>
                </c:pt>
                <c:pt idx="134">
                  <c:v>-1.0893358496153001</c:v>
                </c:pt>
                <c:pt idx="135">
                  <c:v>-1.0877978365179399</c:v>
                </c:pt>
                <c:pt idx="136">
                  <c:v>-1.08627328582441</c:v>
                </c:pt>
                <c:pt idx="137">
                  <c:v>-1.0847625275311801</c:v>
                </c:pt>
                <c:pt idx="138">
                  <c:v>-1.0832658720416</c:v>
                </c:pt>
                <c:pt idx="139">
                  <c:v>-1.0817836106332599</c:v>
                </c:pt>
                <c:pt idx="140">
                  <c:v>-1.08031601591869</c:v>
                </c:pt>
                <c:pt idx="141">
                  <c:v>-1.0788633423003899</c:v>
                </c:pt>
                <c:pt idx="142">
                  <c:v>-1.0774258264210901</c:v>
                </c:pt>
                <c:pt idx="143">
                  <c:v>-1.0760036876099599</c:v>
                </c:pt>
                <c:pt idx="144">
                  <c:v>-1.07459712832522</c:v>
                </c:pt>
                <c:pt idx="145">
                  <c:v>-1.07320633459362</c:v>
                </c:pt>
                <c:pt idx="146">
                  <c:v>-1.07183147644701</c:v>
                </c:pt>
                <c:pt idx="147">
                  <c:v>-1.0704727083561201</c:v>
                </c:pt>
                <c:pt idx="148">
                  <c:v>-1.0691301696617601</c:v>
                </c:pt>
                <c:pt idx="149">
                  <c:v>-1.0678039850033301</c:v>
                </c:pt>
                <c:pt idx="150">
                  <c:v>-1.0664942647445901</c:v>
                </c:pt>
                <c:pt idx="151">
                  <c:v>-1.0652011053966</c:v>
                </c:pt>
                <c:pt idx="152">
                  <c:v>-1.0639245900377301</c:v>
                </c:pt>
                <c:pt idx="153">
                  <c:v>-1.0626647887304601</c:v>
                </c:pt>
                <c:pt idx="154">
                  <c:v>-1.0614217589347801</c:v>
                </c:pt>
                <c:pt idx="155">
                  <c:v>-1.0601955459179899</c:v>
                </c:pt>
                <c:pt idx="156">
                  <c:v>-1.0589861831607199</c:v>
                </c:pt>
                <c:pt idx="157">
                  <c:v>-1.05779369275868</c:v>
                </c:pt>
                <c:pt idx="158">
                  <c:v>-1.0566180858201899</c:v>
                </c:pt>
                <c:pt idx="159">
                  <c:v>-1.0554593628590401</c:v>
                </c:pt>
                <c:pt idx="160">
                  <c:v>-1.0543175141824199</c:v>
                </c:pt>
                <c:pt idx="161">
                  <c:v>-1.0531925202738099</c:v>
                </c:pt>
                <c:pt idx="162">
                  <c:v>-1.0520843521704399</c:v>
                </c:pt>
                <c:pt idx="163">
                  <c:v>-1.05099297183522</c:v>
                </c:pt>
                <c:pt idx="164">
                  <c:v>-1.0499183325228201</c:v>
                </c:pt>
                <c:pt idx="165">
                  <c:v>-1.04886037913973</c:v>
                </c:pt>
                <c:pt idx="166">
                  <c:v>-1.04781904859815</c:v>
                </c:pt>
                <c:pt idx="167">
                  <c:v>-1.04679427016353</c:v>
                </c:pt>
                <c:pt idx="168">
                  <c:v>-1.04578596579548</c:v>
                </c:pt>
                <c:pt idx="169">
                  <c:v>-1.0447940504820601</c:v>
                </c:pt>
                <c:pt idx="170">
                  <c:v>-1.0438184325673101</c:v>
                </c:pt>
                <c:pt idx="171">
                  <c:v>-1.04285901407173</c:v>
                </c:pt>
                <c:pt idx="172">
                  <c:v>-1.04191569100586</c:v>
                </c:pt>
                <c:pt idx="173">
                  <c:v>-1.04098835367666</c:v>
                </c:pt>
                <c:pt idx="174">
                  <c:v>-1.0400768869868</c:v>
                </c:pt>
                <c:pt idx="175">
                  <c:v>-1.0391811707266601</c:v>
                </c:pt>
                <c:pt idx="176">
                  <c:v>-1.0383010798590899</c:v>
                </c:pt>
                <c:pt idx="177">
                  <c:v>-1.0374364847969</c:v>
                </c:pt>
                <c:pt idx="178">
                  <c:v>-1.0365872516729699</c:v>
                </c:pt>
                <c:pt idx="179">
                  <c:v>-1.0357532426031699</c:v>
                </c:pt>
                <c:pt idx="180">
                  <c:v>-1.03493431594189</c:v>
                </c:pt>
                <c:pt idx="181">
                  <c:v>-1.0341303265303099</c:v>
                </c:pt>
                <c:pt idx="182">
                  <c:v>-1.03334112593752</c:v>
                </c:pt>
                <c:pt idx="183">
                  <c:v>-1.0325665626943099</c:v>
                </c:pt>
                <c:pt idx="184">
                  <c:v>-1.03180648251995</c:v>
                </c:pt>
                <c:pt idx="185">
                  <c:v>-1.0310607285417599</c:v>
                </c:pt>
                <c:pt idx="186">
                  <c:v>-1.03032914150781</c:v>
                </c:pt>
                <c:pt idx="187">
                  <c:v>-1.0296115599925499</c:v>
                </c:pt>
                <c:pt idx="188">
                  <c:v>-1.0289078205957001</c:v>
                </c:pt>
                <c:pt idx="189">
                  <c:v>-1.0282177581342899</c:v>
                </c:pt>
                <c:pt idx="190">
                  <c:v>-1.02754120582808</c:v>
                </c:pt>
                <c:pt idx="191">
                  <c:v>-1.0268779954784399</c:v>
                </c:pt>
                <c:pt idx="192">
                  <c:v>-1.02622795764073</c:v>
                </c:pt>
                <c:pt idx="193">
                  <c:v>-1.0255909217903201</c:v>
                </c:pt>
                <c:pt idx="194">
                  <c:v>-1.0249667164824401</c:v>
                </c:pt>
                <c:pt idx="195">
                  <c:v>-1.0243551695058599</c:v>
                </c:pt>
                <c:pt idx="196">
                  <c:v>-1.0237561080305699</c:v>
                </c:pt>
                <c:pt idx="197">
                  <c:v>-1.02316935874965</c:v>
                </c:pt>
                <c:pt idx="198">
                  <c:v>-1.0225947480153099</c:v>
                </c:pt>
                <c:pt idx="199">
                  <c:v>-1.0220321019693599</c:v>
                </c:pt>
                <c:pt idx="200">
                  <c:v>-1.02148124666816</c:v>
                </c:pt>
                <c:pt idx="201">
                  <c:v>-1.02094200820222</c:v>
                </c:pt>
                <c:pt idx="202">
                  <c:v>-1.02041421281054</c:v>
                </c:pt>
                <c:pt idx="203">
                  <c:v>-1.0198976869898999</c:v>
                </c:pt>
                <c:pt idx="204">
                  <c:v>-1.0193922575990899</c:v>
                </c:pt>
                <c:pt idx="205">
                  <c:v>-1.01889775195834</c:v>
                </c:pt>
                <c:pt idx="206">
                  <c:v>-1.0184139979440501</c:v>
                </c:pt>
                <c:pt idx="207">
                  <c:v>-1.0179408240789101</c:v>
                </c:pt>
                <c:pt idx="208">
                  <c:v>-1.0174780596175099</c:v>
                </c:pt>
                <c:pt idx="209">
                  <c:v>-1.0170255346277399</c:v>
                </c:pt>
                <c:pt idx="210">
                  <c:v>-1.0165830800678699</c:v>
                </c:pt>
                <c:pt idx="211">
                  <c:v>-1.0161505278595899</c:v>
                </c:pt>
                <c:pt idx="212">
                  <c:v>-1.0157277109571301</c:v>
                </c:pt>
                <c:pt idx="213">
                  <c:v>-1.01531446341244</c:v>
                </c:pt>
                <c:pt idx="214">
                  <c:v>-1.0149106204367999</c:v>
                </c:pt>
                <c:pt idx="215">
                  <c:v>-1.0145160184587301</c:v>
                </c:pt>
                <c:pt idx="216">
                  <c:v>-1.01413049517844</c:v>
                </c:pt>
                <c:pt idx="217">
                  <c:v>-1.01375388961892</c:v>
                </c:pt>
                <c:pt idx="218">
                  <c:v>-1.0133860421738199</c:v>
                </c:pt>
                <c:pt idx="219">
                  <c:v>-1.0130267946521601</c:v>
                </c:pt>
                <c:pt idx="220">
                  <c:v>-1.01267599031997</c:v>
                </c:pt>
                <c:pt idx="221">
                  <c:v>-1.0123334739390499</c:v>
                </c:pt>
                <c:pt idx="222">
                  <c:v>-1.01199909180295</c:v>
                </c:pt>
                <c:pt idx="223">
                  <c:v>-1.0116726917701599</c:v>
                </c:pt>
                <c:pt idx="224">
                  <c:v>-1.0113541232946699</c:v>
                </c:pt>
                <c:pt idx="225">
                  <c:v>-1.01104323745416</c:v>
                </c:pt>
                <c:pt idx="226">
                  <c:v>-1.01073988697553</c:v>
                </c:pt>
                <c:pt idx="227">
                  <c:v>-1.01044392625836</c:v>
                </c:pt>
                <c:pt idx="228">
                  <c:v>-1.01015521139589</c:v>
                </c:pt>
                <c:pt idx="229">
                  <c:v>-1.00987360019405</c:v>
                </c:pt>
                <c:pt idx="230">
                  <c:v>-1.00959895218829</c:v>
                </c:pt>
                <c:pt idx="231">
                  <c:v>-1.0093311286584801</c:v>
                </c:pt>
                <c:pt idx="232">
                  <c:v>-1.00906999264195</c:v>
                </c:pt>
                <c:pt idx="233">
                  <c:v>-1.00881540894463</c:v>
                </c:pt>
                <c:pt idx="234">
                  <c:v>-1.00856724415051</c:v>
                </c:pt>
                <c:pt idx="235">
                  <c:v>-1.00832536662945</c:v>
                </c:pt>
                <c:pt idx="236">
                  <c:v>-1.00808964654329</c:v>
                </c:pt>
                <c:pt idx="237">
                  <c:v>-1.0078599558506101</c:v>
                </c:pt>
                <c:pt idx="238">
                  <c:v>-1.00763616830987</c:v>
                </c:pt>
                <c:pt idx="239">
                  <c:v>-1.0074181594812699</c:v>
                </c:pt>
                <c:pt idx="240">
                  <c:v>-1.00720580672723</c:v>
                </c:pt>
                <c:pt idx="241">
                  <c:v>-1.00699898921168</c:v>
                </c:pt>
                <c:pt idx="242">
                  <c:v>-1.0067975878980699</c:v>
                </c:pt>
                <c:pt idx="243">
                  <c:v>-1.0066014855462899</c:v>
                </c:pt>
                <c:pt idx="244">
                  <c:v>-1.0064105667085199</c:v>
                </c:pt>
                <c:pt idx="245">
                  <c:v>-1.006224717724</c:v>
                </c:pt>
                <c:pt idx="246">
                  <c:v>-1.00604382671286</c:v>
                </c:pt>
                <c:pt idx="247">
                  <c:v>-1.0058677835690299</c:v>
                </c:pt>
                <c:pt idx="248">
                  <c:v>-1.0056964799523</c:v>
                </c:pt>
                <c:pt idx="249">
                  <c:v>-1.00552980927945</c:v>
                </c:pt>
                <c:pt idx="250">
                  <c:v>-1.00536766671473</c:v>
                </c:pt>
                <c:pt idx="251">
                  <c:v>-1.0052099491595601</c:v>
                </c:pt>
                <c:pt idx="252">
                  <c:v>-1.0050565552414601</c:v>
                </c:pt>
                <c:pt idx="253">
                  <c:v>-1.0049073853024699</c:v>
                </c:pt>
                <c:pt idx="254">
                  <c:v>-1.0047623413868201</c:v>
                </c:pt>
                <c:pt idx="255">
                  <c:v>-1.0046213272281299</c:v>
                </c:pt>
                <c:pt idx="256">
                  <c:v>-1.0044842482360401</c:v>
                </c:pt>
                <c:pt idx="257">
                  <c:v>-1.00435101148231</c:v>
                </c:pt>
                <c:pt idx="258">
                  <c:v>-1.0042215256864699</c:v>
                </c:pt>
                <c:pt idx="259">
                  <c:v>-1.0040957012011</c:v>
                </c:pt>
                <c:pt idx="260">
                  <c:v>-1.00397344999658</c:v>
                </c:pt>
                <c:pt idx="261">
                  <c:v>-1.0038546856456101</c:v>
                </c:pt>
                <c:pt idx="262">
                  <c:v>-1.00373932330727</c:v>
                </c:pt>
                <c:pt idx="263">
                  <c:v>-1.0036272797108301</c:v>
                </c:pt>
                <c:pt idx="264">
                  <c:v>-1.0035184731392599</c:v>
                </c:pt>
                <c:pt idx="265">
                  <c:v>-1.0034128234124799</c:v>
                </c:pt>
                <c:pt idx="266">
                  <c:v>-1.0033102518703401</c:v>
                </c:pt>
                <c:pt idx="267">
                  <c:v>-1.00321068135546</c:v>
                </c:pt>
                <c:pt idx="268">
                  <c:v>-1.00311403619575</c:v>
                </c:pt>
                <c:pt idx="269">
                  <c:v>-1.0030202421869401</c:v>
                </c:pt>
                <c:pt idx="270">
                  <c:v>-1.00292922657477</c:v>
                </c:pt>
                <c:pt idx="271">
                  <c:v>-1.0028409180372</c:v>
                </c:pt>
                <c:pt idx="272">
                  <c:v>-1.00275524666642</c:v>
                </c:pt>
                <c:pt idx="273">
                  <c:v>-1.0026721439508</c:v>
                </c:pt>
                <c:pt idx="274">
                  <c:v>-1.00259154275677</c:v>
                </c:pt>
                <c:pt idx="275">
                  <c:v>-1.0025133773106101</c:v>
                </c:pt>
                <c:pt idx="276">
                  <c:v>-1.0024375831802399</c:v>
                </c:pt>
                <c:pt idx="277">
                  <c:v>-1.0023640972569301</c:v>
                </c:pt>
                <c:pt idx="278">
                  <c:v>-1.00229285773703</c:v>
                </c:pt>
                <c:pt idx="279">
                  <c:v>-1.0022238041036999</c:v>
                </c:pt>
                <c:pt idx="280">
                  <c:v>-1.00215687710863</c:v>
                </c:pt>
                <c:pt idx="281">
                  <c:v>-1.0020920187537701</c:v>
                </c:pt>
                <c:pt idx="282">
                  <c:v>-1.00202917227317</c:v>
                </c:pt>
                <c:pt idx="283">
                  <c:v>-1.00196828211473</c:v>
                </c:pt>
                <c:pt idx="284">
                  <c:v>-1.0019092939221601</c:v>
                </c:pt>
                <c:pt idx="285">
                  <c:v>-1.0018521545168899</c:v>
                </c:pt>
                <c:pt idx="286">
                  <c:v>-1.0017968118801199</c:v>
                </c:pt>
                <c:pt idx="287">
                  <c:v>-1.00174321513489</c:v>
                </c:pt>
                <c:pt idx="288">
                  <c:v>-1.00169131452831</c:v>
                </c:pt>
                <c:pt idx="289">
                  <c:v>-1.00164106141385</c:v>
                </c:pt>
                <c:pt idx="290">
                  <c:v>-1.00159240823373</c:v>
                </c:pt>
                <c:pt idx="291">
                  <c:v>-1.0015453085014701</c:v>
                </c:pt>
                <c:pt idx="292">
                  <c:v>-1.0014997167844599</c:v>
                </c:pt>
                <c:pt idx="293">
                  <c:v>-1.00145558868679</c:v>
                </c:pt>
                <c:pt idx="294">
                  <c:v>-1.0014128808320999</c:v>
                </c:pt>
                <c:pt idx="295">
                  <c:v>-1.0013715508466099</c:v>
                </c:pt>
                <c:pt idx="296">
                  <c:v>-1.0013315573422901</c:v>
                </c:pt>
                <c:pt idx="297">
                  <c:v>-1.00129285990017</c:v>
                </c:pt>
                <c:pt idx="298">
                  <c:v>-1.0012554190538101</c:v>
                </c:pt>
                <c:pt idx="299">
                  <c:v>-1.00121919627291</c:v>
                </c:pt>
                <c:pt idx="300">
                  <c:v>-1.0011841539470401</c:v>
                </c:pt>
                <c:pt idx="301">
                  <c:v>-1.0011502553696601</c:v>
                </c:pt>
                <c:pt idx="302">
                  <c:v>-1.0011174647221299</c:v>
                </c:pt>
                <c:pt idx="303">
                  <c:v>-1.0010857470579799</c:v>
                </c:pt>
                <c:pt idx="304">
                  <c:v>-1.0010550682874</c:v>
                </c:pt>
                <c:pt idx="305">
                  <c:v>-1.00102539516176</c:v>
                </c:pt>
                <c:pt idx="306">
                  <c:v>-1.0009966952584299</c:v>
                </c:pt>
                <c:pt idx="307">
                  <c:v>-1.00096893696569</c:v>
                </c:pt>
                <c:pt idx="308">
                  <c:v>-1.00094208946788</c:v>
                </c:pt>
                <c:pt idx="309">
                  <c:v>-1.00091612273067</c:v>
                </c:pt>
                <c:pt idx="310">
                  <c:v>-1.00089100748656</c:v>
                </c:pt>
                <c:pt idx="311">
                  <c:v>-1.00086671522051</c:v>
                </c:pt>
                <c:pt idx="312">
                  <c:v>-1.00084321815579</c:v>
                </c:pt>
                <c:pt idx="313">
                  <c:v>-1.0008204892399899</c:v>
                </c:pt>
                <c:pt idx="314">
                  <c:v>-1.00079850213121</c:v>
                </c:pt>
                <c:pt idx="315">
                  <c:v>-1.0007772311844401</c:v>
                </c:pt>
                <c:pt idx="316">
                  <c:v>-1.0007566514381201</c:v>
                </c:pt>
                <c:pt idx="317">
                  <c:v>-1.0007367386008801</c:v>
                </c:pt>
                <c:pt idx="318">
                  <c:v>-1.0007174690384699</c:v>
                </c:pt>
                <c:pt idx="319">
                  <c:v>-1.00069881976085</c:v>
                </c:pt>
                <c:pt idx="320">
                  <c:v>-1.0006807684094701</c:v>
                </c:pt>
                <c:pt idx="321">
                  <c:v>-1.0006632932447499</c:v>
                </c:pt>
                <c:pt idx="322">
                  <c:v>-1.0006463731337201</c:v>
                </c:pt>
                <c:pt idx="323">
                  <c:v>-1.0006299875378599</c:v>
                </c:pt>
                <c:pt idx="324">
                  <c:v>-1.00061411650105</c:v>
                </c:pt>
                <c:pt idx="325">
                  <c:v>-1.00059874063784</c:v>
                </c:pt>
                <c:pt idx="326">
                  <c:v>-1.0005838411217201</c:v>
                </c:pt>
                <c:pt idx="327">
                  <c:v>-1.0005693996737</c:v>
                </c:pt>
                <c:pt idx="328">
                  <c:v>-1.00055539855102</c:v>
                </c:pt>
                <c:pt idx="329">
                  <c:v>-1.0005418205360499</c:v>
                </c:pt>
                <c:pt idx="330">
                  <c:v>-1.00052864892528</c:v>
                </c:pt>
                <c:pt idx="331">
                  <c:v>-1.0005158675186401</c:v>
                </c:pt>
                <c:pt idx="332">
                  <c:v>-1.0005034606088301</c:v>
                </c:pt>
                <c:pt idx="333">
                  <c:v>-1.0004914129709099</c:v>
                </c:pt>
                <c:pt idx="334">
                  <c:v>-1.0004797098520499</c:v>
                </c:pt>
                <c:pt idx="335">
                  <c:v>-1.00046833696144</c:v>
                </c:pt>
                <c:pt idx="336">
                  <c:v>-1.0004572804603</c:v>
                </c:pt>
                <c:pt idx="337">
                  <c:v>-1.0004465269521901</c:v>
                </c:pt>
                <c:pt idx="338">
                  <c:v>-1.00043606347334</c:v>
                </c:pt>
                <c:pt idx="339">
                  <c:v>-1.00042587748324</c:v>
                </c:pt>
                <c:pt idx="340">
                  <c:v>-1.0004159568553399</c:v>
                </c:pt>
                <c:pt idx="341">
                  <c:v>-1.0004062898679</c:v>
                </c:pt>
                <c:pt idx="342">
                  <c:v>-1.0003968651950499</c:v>
                </c:pt>
                <c:pt idx="343">
                  <c:v>-1.0003876718979701</c:v>
                </c:pt>
                <c:pt idx="344">
                  <c:v>-1.0003786994161501</c:v>
                </c:pt>
                <c:pt idx="345">
                  <c:v>-1.0003699375589701</c:v>
                </c:pt>
                <c:pt idx="346">
                  <c:v>-1.0003613764972501</c:v>
                </c:pt>
                <c:pt idx="347">
                  <c:v>-1.0003530067550901</c:v>
                </c:pt>
                <c:pt idx="348">
                  <c:v>-1.0003448192017199</c:v>
                </c:pt>
                <c:pt idx="349">
                  <c:v>-1.0003368050436301</c:v>
                </c:pt>
                <c:pt idx="350">
                  <c:v>-1.0003289558167401</c:v>
                </c:pt>
                <c:pt idx="351">
                  <c:v>-1.0003212633787699</c:v>
                </c:pt>
                <c:pt idx="352">
                  <c:v>-1.0003137199016801</c:v>
                </c:pt>
                <c:pt idx="353">
                  <c:v>-1.0003063178643501</c:v>
                </c:pt>
                <c:pt idx="354">
                  <c:v>-1.0002990500453099</c:v>
                </c:pt>
                <c:pt idx="355">
                  <c:v>-1.00029190951559</c:v>
                </c:pt>
                <c:pt idx="356">
                  <c:v>-1.0002848896318099</c:v>
                </c:pt>
                <c:pt idx="357">
                  <c:v>-1.0002779840292799</c:v>
                </c:pt>
                <c:pt idx="358">
                  <c:v>-1.00027118661529</c:v>
                </c:pt>
                <c:pt idx="359">
                  <c:v>-1.0002644915624901</c:v>
                </c:pt>
                <c:pt idx="360">
                  <c:v>-1.0002578933024699</c:v>
                </c:pt>
                <c:pt idx="361">
                  <c:v>-1.0002513865193501</c:v>
                </c:pt>
                <c:pt idx="362">
                  <c:v>-1.0002449661435799</c:v>
                </c:pt>
                <c:pt idx="363">
                  <c:v>-1.0002386273457999</c:v>
                </c:pt>
                <c:pt idx="364">
                  <c:v>-1.00023236553089</c:v>
                </c:pt>
                <c:pt idx="365">
                  <c:v>-1.0002261763320299</c:v>
                </c:pt>
                <c:pt idx="366">
                  <c:v>-1.0002200556049901</c:v>
                </c:pt>
                <c:pt idx="367">
                  <c:v>-1.0002139994224299</c:v>
                </c:pt>
                <c:pt idx="368">
                  <c:v>-1.0002080040683701</c:v>
                </c:pt>
                <c:pt idx="369">
                  <c:v>-1.00020206603276</c:v>
                </c:pt>
                <c:pt idx="370">
                  <c:v>-1.00019618200614</c:v>
                </c:pt>
                <c:pt idx="371">
                  <c:v>-1.0001903488744199</c:v>
                </c:pt>
                <c:pt idx="372">
                  <c:v>-1.0001845637137501</c:v>
                </c:pt>
                <c:pt idx="373">
                  <c:v>-1.00017882378551</c:v>
                </c:pt>
                <c:pt idx="374">
                  <c:v>-1.00017312653138</c:v>
                </c:pt>
                <c:pt idx="375">
                  <c:v>-1.0001674695685201</c:v>
                </c:pt>
                <c:pt idx="376">
                  <c:v>-1.00016185068487</c:v>
                </c:pt>
                <c:pt idx="377">
                  <c:v>-1.00015626783449</c:v>
                </c:pt>
                <c:pt idx="378">
                  <c:v>-1.0001507191330099</c:v>
                </c:pt>
                <c:pt idx="379">
                  <c:v>-1.00014520285325</c:v>
                </c:pt>
                <c:pt idx="380">
                  <c:v>-1.0001397174208</c:v>
                </c:pt>
                <c:pt idx="381">
                  <c:v>-1.0001342614098301</c:v>
                </c:pt>
                <c:pt idx="382">
                  <c:v>-1.0001288335388201</c:v>
                </c:pt>
                <c:pt idx="383">
                  <c:v>-1.00012343266656</c:v>
                </c:pt>
                <c:pt idx="384">
                  <c:v>-1.0001180577881199</c:v>
                </c:pt>
                <c:pt idx="385">
                  <c:v>-1.00011270803089</c:v>
                </c:pt>
                <c:pt idx="386">
                  <c:v>-1.00010738265079</c:v>
                </c:pt>
                <c:pt idx="387">
                  <c:v>-1.0001020810285</c:v>
                </c:pt>
                <c:pt idx="388">
                  <c:v>-1.0000968026657899</c:v>
                </c:pt>
                <c:pt idx="389">
                  <c:v>-1.0000915471818801</c:v>
                </c:pt>
                <c:pt idx="390">
                  <c:v>-1.0000863143099701</c:v>
                </c:pt>
                <c:pt idx="391">
                  <c:v>-1.00008110389376</c:v>
                </c:pt>
                <c:pt idx="392">
                  <c:v>-1.00007591588408</c:v>
                </c:pt>
                <c:pt idx="393">
                  <c:v>-1.0000707503355899</c:v>
                </c:pt>
                <c:pt idx="394">
                  <c:v>-1.0000656074035399</c:v>
                </c:pt>
                <c:pt idx="395">
                  <c:v>-1.00006048734066</c:v>
                </c:pt>
                <c:pt idx="396">
                  <c:v>-1.00005539049397</c:v>
                </c:pt>
                <c:pt idx="397">
                  <c:v>-1.00005031730186</c:v>
                </c:pt>
                <c:pt idx="398">
                  <c:v>-1.0000452682910601</c:v>
                </c:pt>
                <c:pt idx="399">
                  <c:v>-1.0000402440737901</c:v>
                </c:pt>
                <c:pt idx="400">
                  <c:v>-1.00003524534488</c:v>
                </c:pt>
                <c:pt idx="401">
                  <c:v>-1.00003027287908</c:v>
                </c:pt>
                <c:pt idx="402">
                  <c:v>-1.00002532752828</c:v>
                </c:pt>
                <c:pt idx="403">
                  <c:v>-1.0000204102189201</c:v>
                </c:pt>
                <c:pt idx="404">
                  <c:v>-1.0000155219493501</c:v>
                </c:pt>
                <c:pt idx="405">
                  <c:v>-1.00001066378738</c:v>
                </c:pt>
                <c:pt idx="406">
                  <c:v>-1.00000583686774</c:v>
                </c:pt>
                <c:pt idx="407">
                  <c:v>-1.0000010423896999</c:v>
                </c:pt>
                <c:pt idx="408">
                  <c:v>-0.999996281614706</c:v>
                </c:pt>
                <c:pt idx="409">
                  <c:v>-0.99999155586406496</c:v>
                </c:pt>
                <c:pt idx="410">
                  <c:v>-0.99998686651671898</c:v>
                </c:pt>
                <c:pt idx="411">
                  <c:v>-0.999982215007025</c:v>
                </c:pt>
                <c:pt idx="412">
                  <c:v>-0.99997760282261405</c:v>
                </c:pt>
                <c:pt idx="413">
                  <c:v>-0.999973031502287</c:v>
                </c:pt>
                <c:pt idx="414">
                  <c:v>-0.99996850263397696</c:v>
                </c:pt>
                <c:pt idx="415">
                  <c:v>-0.99996401785273403</c:v>
                </c:pt>
                <c:pt idx="416">
                  <c:v>-0.99995957883878595</c:v>
                </c:pt>
                <c:pt idx="417">
                  <c:v>-0.99995518731561694</c:v>
                </c:pt>
                <c:pt idx="418">
                  <c:v>-0.99995084504811804</c:v>
                </c:pt>
                <c:pt idx="419">
                  <c:v>-0.99994655384076003</c:v>
                </c:pt>
                <c:pt idx="420">
                  <c:v>-0.99994231553582402</c:v>
                </c:pt>
                <c:pt idx="421">
                  <c:v>-0.99993813201167203</c:v>
                </c:pt>
                <c:pt idx="422">
                  <c:v>-0.99993400518105402</c:v>
                </c:pt>
                <c:pt idx="423">
                  <c:v>-0.99992993698945898</c:v>
                </c:pt>
                <c:pt idx="424">
                  <c:v>-0.99992592941351499</c:v>
                </c:pt>
                <c:pt idx="425">
                  <c:v>-0.99992198445941105</c:v>
                </c:pt>
                <c:pt idx="426">
                  <c:v>-0.99991810416137605</c:v>
                </c:pt>
                <c:pt idx="427">
                  <c:v>-0.99991429058018</c:v>
                </c:pt>
                <c:pt idx="428">
                  <c:v>-0.99991054580168803</c:v>
                </c:pt>
                <c:pt idx="429">
                  <c:v>-0.99990687193543404</c:v>
                </c:pt>
                <c:pt idx="430">
                  <c:v>-0.99990327111324595</c:v>
                </c:pt>
                <c:pt idx="431">
                  <c:v>-0.99989974548789196</c:v>
                </c:pt>
                <c:pt idx="432">
                  <c:v>-0.99989629723177598</c:v>
                </c:pt>
                <c:pt idx="433">
                  <c:v>-0.99989292853564904</c:v>
                </c:pt>
                <c:pt idx="434">
                  <c:v>-0.99988964160737204</c:v>
                </c:pt>
                <c:pt idx="435">
                  <c:v>-0.99988643867069604</c:v>
                </c:pt>
                <c:pt idx="436">
                  <c:v>-0.99988332196408003</c:v>
                </c:pt>
                <c:pt idx="437">
                  <c:v>-0.99988029373954201</c:v>
                </c:pt>
                <c:pt idx="438">
                  <c:v>-0.99987735626154095</c:v>
                </c:pt>
                <c:pt idx="439">
                  <c:v>-0.99987451180587406</c:v>
                </c:pt>
                <c:pt idx="440">
                  <c:v>-0.99987176265862698</c:v>
                </c:pt>
                <c:pt idx="441">
                  <c:v>-0.99986911111513299</c:v>
                </c:pt>
                <c:pt idx="442">
                  <c:v>-0.99986655947896896</c:v>
                </c:pt>
                <c:pt idx="443">
                  <c:v>-0.99986411006097498</c:v>
                </c:pt>
                <c:pt idx="444">
                  <c:v>-0.99986176517830605</c:v>
                </c:pt>
                <c:pt idx="445">
                  <c:v>-0.99985952715350201</c:v>
                </c:pt>
                <c:pt idx="446">
                  <c:v>-0.99985739831359</c:v>
                </c:pt>
                <c:pt idx="447">
                  <c:v>-0.99985538098920701</c:v>
                </c:pt>
                <c:pt idx="448">
                  <c:v>-0.99985347751375298</c:v>
                </c:pt>
                <c:pt idx="449">
                  <c:v>-0.99985169022256004</c:v>
                </c:pt>
                <c:pt idx="450">
                  <c:v>-0.99985002145209101</c:v>
                </c:pt>
                <c:pt idx="451">
                  <c:v>-0.99984847353916095</c:v>
                </c:pt>
                <c:pt idx="452">
                  <c:v>-0.99984704882017605</c:v>
                </c:pt>
                <c:pt idx="453">
                  <c:v>-0.99984574963040296</c:v>
                </c:pt>
                <c:pt idx="454">
                  <c:v>-0.99984457830324902</c:v>
                </c:pt>
                <c:pt idx="455">
                  <c:v>-0.99984353716957397</c:v>
                </c:pt>
                <c:pt idx="456">
                  <c:v>-0.999842628557014</c:v>
                </c:pt>
                <c:pt idx="457">
                  <c:v>-0.99984185478933396</c:v>
                </c:pt>
                <c:pt idx="458">
                  <c:v>-0.99984121818579097</c:v>
                </c:pt>
                <c:pt idx="459">
                  <c:v>-0.99984072106052302</c:v>
                </c:pt>
                <c:pt idx="460">
                  <c:v>-0.999840365721955</c:v>
                </c:pt>
                <c:pt idx="461">
                  <c:v>-0.99984015447222097</c:v>
                </c:pt>
                <c:pt idx="462">
                  <c:v>-0.99984008960661197</c:v>
                </c:pt>
                <c:pt idx="463">
                  <c:v>-0.999840173413027</c:v>
                </c:pt>
                <c:pt idx="464">
                  <c:v>-0.99984040817146003</c:v>
                </c:pt>
                <c:pt idx="465">
                  <c:v>-0.99984079615348698</c:v>
                </c:pt>
                <c:pt idx="466">
                  <c:v>-0.99984133962178101</c:v>
                </c:pt>
                <c:pt idx="467">
                  <c:v>-0.99984204082963501</c:v>
                </c:pt>
                <c:pt idx="468">
                  <c:v>-0.99984290202050896</c:v>
                </c:pt>
                <c:pt idx="469">
                  <c:v>-0.99984392542758505</c:v>
                </c:pt>
                <c:pt idx="470">
                  <c:v>-0.99984511327333903</c:v>
                </c:pt>
                <c:pt idx="471">
                  <c:v>-0.999846467769134</c:v>
                </c:pt>
                <c:pt idx="472">
                  <c:v>-0.99984799111481704</c:v>
                </c:pt>
                <c:pt idx="473">
                  <c:v>-0.99984968549833597</c:v>
                </c:pt>
                <c:pt idx="474">
                  <c:v>-0.99985155309537499</c:v>
                </c:pt>
                <c:pt idx="475">
                  <c:v>-0.99985359606898905</c:v>
                </c:pt>
                <c:pt idx="476">
                  <c:v>-0.99985581656926903</c:v>
                </c:pt>
                <c:pt idx="477">
                  <c:v>-0.99985821673300701</c:v>
                </c:pt>
                <c:pt idx="478">
                  <c:v>-0.99986079868337596</c:v>
                </c:pt>
                <c:pt idx="479">
                  <c:v>-0.99986356452962999</c:v>
                </c:pt>
                <c:pt idx="480">
                  <c:v>-0.99986651636680501</c:v>
                </c:pt>
                <c:pt idx="481">
                  <c:v>-0.99986965627544</c:v>
                </c:pt>
                <c:pt idx="482">
                  <c:v>-0.99987298632130195</c:v>
                </c:pt>
                <c:pt idx="483">
                  <c:v>-0.99987650855513299</c:v>
                </c:pt>
                <c:pt idx="484">
                  <c:v>-0.99988022501239304</c:v>
                </c:pt>
                <c:pt idx="485">
                  <c:v>-0.99988413771302898</c:v>
                </c:pt>
                <c:pt idx="486">
                  <c:v>-0.99988824866124104</c:v>
                </c:pt>
                <c:pt idx="487">
                  <c:v>-0.99989255984526804</c:v>
                </c:pt>
                <c:pt idx="488">
                  <c:v>-0.99989707323717902</c:v>
                </c:pt>
                <c:pt idx="489">
                  <c:v>-0.99990179079267605</c:v>
                </c:pt>
                <c:pt idx="490">
                  <c:v>-0.99990671445089896</c:v>
                </c:pt>
                <c:pt idx="491">
                  <c:v>-0.99991184613425499</c:v>
                </c:pt>
                <c:pt idx="492">
                  <c:v>-0.99991718774823801</c:v>
                </c:pt>
                <c:pt idx="493">
                  <c:v>-0.999922741181277</c:v>
                </c:pt>
                <c:pt idx="494">
                  <c:v>-0.99992850830457003</c:v>
                </c:pt>
                <c:pt idx="495">
                  <c:v>-0.99993449097194897</c:v>
                </c:pt>
                <c:pt idx="496">
                  <c:v>-0.99994069101973604</c:v>
                </c:pt>
                <c:pt idx="497">
                  <c:v>-0.99994711026661898</c:v>
                </c:pt>
                <c:pt idx="498">
                  <c:v>-0.99995375051352198</c:v>
                </c:pt>
                <c:pt idx="499">
                  <c:v>-0.99996061354350196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18E-41EE-9CDF-30EBB523135A}"/>
            </c:ext>
          </c:extLst>
        </c:ser>
        <c:ser>
          <c:idx val="5"/>
          <c:order val="5"/>
          <c:tx>
            <c:v>singlet lambda=1e-11 model FF</c:v>
          </c:tx>
          <c:spPr>
            <a:ln w="25400" cap="rnd">
              <a:solidFill>
                <a:srgbClr val="7030A0"/>
              </a:solidFill>
              <a:prstDash val="lgDashDotDot"/>
              <a:round/>
            </a:ln>
            <a:effectLst/>
          </c:spPr>
          <c:marker>
            <c:symbol val="none"/>
          </c:marker>
          <c:xVal>
            <c:numRef>
              <c:f>model_predictions!$A$3:$A$502</c:f>
              <c:numCache>
                <c:formatCode>General</c:formatCode>
                <c:ptCount val="5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</c:numCache>
            </c:numRef>
          </c:xVal>
          <c:yVal>
            <c:numRef>
              <c:f>model_predictions!$F$3:$F$502</c:f>
              <c:numCache>
                <c:formatCode>General</c:formatCode>
                <c:ptCount val="500"/>
                <c:pt idx="0">
                  <c:v>3.95924789988335</c:v>
                </c:pt>
                <c:pt idx="1">
                  <c:v>3.54116631484293</c:v>
                </c:pt>
                <c:pt idx="2">
                  <c:v>3.15850699620567</c:v>
                </c:pt>
                <c:pt idx="3">
                  <c:v>2.8083091782185399</c:v>
                </c:pt>
                <c:pt idx="4">
                  <c:v>2.48779552557248</c:v>
                </c:pt>
                <c:pt idx="5">
                  <c:v>2.1943812339534898</c:v>
                </c:pt>
                <c:pt idx="6">
                  <c:v>1.9256762055310299</c:v>
                </c:pt>
                <c:pt idx="7">
                  <c:v>1.67948213132855</c:v>
                </c:pt>
                <c:pt idx="8">
                  <c:v>1.45378594256662</c:v>
                </c:pt>
                <c:pt idx="9">
                  <c:v>1.2467507864179499</c:v>
                </c:pt>
                <c:pt idx="10">
                  <c:v>1.0567054287715101</c:v>
                </c:pt>
                <c:pt idx="11">
                  <c:v>0.88213277939813495</c:v>
                </c:pt>
                <c:pt idx="12">
                  <c:v>0.721658066249804</c:v>
                </c:pt>
                <c:pt idx="13">
                  <c:v>0.57403704937817801</c:v>
                </c:pt>
                <c:pt idx="14">
                  <c:v>0.43814455583580098</c:v>
                </c:pt>
                <c:pt idx="15">
                  <c:v>0.312963530385441</c:v>
                </c:pt>
                <c:pt idx="16">
                  <c:v>0.19757472900060699</c:v>
                </c:pt>
                <c:pt idx="17">
                  <c:v>9.1147129679482006E-2</c:v>
                </c:pt>
                <c:pt idx="18">
                  <c:v>-7.0709047985599996E-3</c:v>
                </c:pt>
                <c:pt idx="19">
                  <c:v>-9.7759707248283007E-2</c:v>
                </c:pt>
                <c:pt idx="20">
                  <c:v>-0.181535646174384</c:v>
                </c:pt>
                <c:pt idx="21">
                  <c:v>-0.25895775717457498</c:v>
                </c:pt>
                <c:pt idx="22">
                  <c:v>-0.330533707110921</c:v>
                </c:pt>
                <c:pt idx="23">
                  <c:v>-0.39672513841096602</c:v>
                </c:pt>
                <c:pt idx="24">
                  <c:v>-0.45795244373150901</c:v>
                </c:pt>
                <c:pt idx="25">
                  <c:v>-0.51459902182888295</c:v>
                </c:pt>
                <c:pt idx="26">
                  <c:v>-0.56701506445085004</c:v>
                </c:pt>
                <c:pt idx="27">
                  <c:v>-0.61552092189267704</c:v>
                </c:pt>
                <c:pt idx="28">
                  <c:v>-0.660410091934857</c:v>
                </c:pt>
                <c:pt idx="29">
                  <c:v>-0.70195187350703603</c:v>
                </c:pt>
                <c:pt idx="30">
                  <c:v>-0.74039372283495897</c:v>
                </c:pt>
                <c:pt idx="31">
                  <c:v>-0.77596334619918905</c:v>
                </c:pt>
                <c:pt idx="32">
                  <c:v>-0.80887055989273404</c:v>
                </c:pt>
                <c:pt idx="33">
                  <c:v>-0.83930894459835903</c:v>
                </c:pt>
                <c:pt idx="34">
                  <c:v>-0.86745731827364603</c:v>
                </c:pt>
                <c:pt idx="35">
                  <c:v>-0.89348104876744505</c:v>
                </c:pt>
                <c:pt idx="36">
                  <c:v>-0.91753322481168598</c:v>
                </c:pt>
                <c:pt idx="37">
                  <c:v>-0.93975570174026801</c:v>
                </c:pt>
                <c:pt idx="38">
                  <c:v>-0.96028003627413505</c:v>
                </c:pt>
                <c:pt idx="39">
                  <c:v>-0.979228322964102</c:v>
                </c:pt>
                <c:pt idx="40">
                  <c:v>-0.99671394338033803</c:v>
                </c:pt>
                <c:pt idx="41">
                  <c:v>-1.0128422378567301</c:v>
                </c:pt>
                <c:pt idx="42">
                  <c:v>-1.02771110851456</c:v>
                </c:pt>
                <c:pt idx="43">
                  <c:v>-1.04141156137682</c:v>
                </c:pt>
                <c:pt idx="44">
                  <c:v>-1.0540281946169301</c:v>
                </c:pt>
                <c:pt idx="45">
                  <c:v>-1.0656396393363901</c:v>
                </c:pt>
                <c:pt idx="46">
                  <c:v>-1.07631895871192</c:v>
                </c:pt>
                <c:pt idx="47">
                  <c:v>-1.08613401086937</c:v>
                </c:pt>
                <c:pt idx="48">
                  <c:v>-1.0951477804071901</c:v>
                </c:pt>
                <c:pt idx="49">
                  <c:v>-1.10341868308739</c:v>
                </c:pt>
                <c:pt idx="50">
                  <c:v>-1.1110008478184199</c:v>
                </c:pt>
                <c:pt idx="51">
                  <c:v>-1.11794437965847</c:v>
                </c:pt>
                <c:pt idx="52">
                  <c:v>-1.1242956071580701</c:v>
                </c:pt>
                <c:pt idx="53">
                  <c:v>-1.1300973169308699</c:v>
                </c:pt>
                <c:pt idx="54">
                  <c:v>-1.1353889778889299</c:v>
                </c:pt>
                <c:pt idx="55">
                  <c:v>-1.14020695710527</c:v>
                </c:pt>
                <c:pt idx="56">
                  <c:v>-1.1445847287806099</c:v>
                </c:pt>
                <c:pt idx="57">
                  <c:v>-1.1485530773030801</c:v>
                </c:pt>
                <c:pt idx="58">
                  <c:v>-1.1521402949156201</c:v>
                </c:pt>
                <c:pt idx="59">
                  <c:v>-1.15537237406322</c:v>
                </c:pt>
                <c:pt idx="60">
                  <c:v>-1.1582731941005</c:v>
                </c:pt>
                <c:pt idx="61">
                  <c:v>-1.1608647017160001</c:v>
                </c:pt>
                <c:pt idx="62">
                  <c:v>-1.16316708419049</c:v>
                </c:pt>
                <c:pt idx="63">
                  <c:v>-1.1651989344607101</c:v>
                </c:pt>
                <c:pt idx="64">
                  <c:v>-1.16697740691476</c:v>
                </c:pt>
                <c:pt idx="65">
                  <c:v>-1.1685183628964999</c:v>
                </c:pt>
                <c:pt idx="66">
                  <c:v>-1.16983650503708</c:v>
                </c:pt>
                <c:pt idx="67">
                  <c:v>-1.17094549974546</c:v>
                </c:pt>
                <c:pt idx="68">
                  <c:v>-1.1718580874580899</c:v>
                </c:pt>
                <c:pt idx="69">
                  <c:v>-1.17258618054666</c:v>
                </c:pt>
                <c:pt idx="70">
                  <c:v>-1.1731409490890801</c:v>
                </c:pt>
                <c:pt idx="71">
                  <c:v>-1.1735328950000501</c:v>
                </c:pt>
                <c:pt idx="72">
                  <c:v>-1.1737719152742401</c:v>
                </c:pt>
                <c:pt idx="73">
                  <c:v>-1.17386735530208</c:v>
                </c:pt>
                <c:pt idx="74">
                  <c:v>-1.17382805336726</c:v>
                </c:pt>
                <c:pt idx="75">
                  <c:v>-1.17366237752072</c:v>
                </c:pt>
                <c:pt idx="76">
                  <c:v>-1.17337825605095</c:v>
                </c:pt>
                <c:pt idx="77">
                  <c:v>-1.1729832027402101</c:v>
                </c:pt>
                <c:pt idx="78">
                  <c:v>-1.17248433801951</c:v>
                </c:pt>
                <c:pt idx="79">
                  <c:v>-1.1718884070239901</c:v>
                </c:pt>
                <c:pt idx="80">
                  <c:v>-1.17120179541581</c:v>
                </c:pt>
                <c:pt idx="81">
                  <c:v>-1.17043054369586</c:v>
                </c:pt>
                <c:pt idx="82">
                  <c:v>-1.16958036057873</c:v>
                </c:pt>
                <c:pt idx="83">
                  <c:v>-1.1686566358653201</c:v>
                </c:pt>
                <c:pt idx="84">
                  <c:v>-1.1676644531213101</c:v>
                </c:pt>
                <c:pt idx="85">
                  <c:v>-1.1666086023598801</c:v>
                </c:pt>
                <c:pt idx="86">
                  <c:v>-1.1654935928369801</c:v>
                </c:pt>
                <c:pt idx="87">
                  <c:v>-1.1643236659960099</c:v>
                </c:pt>
                <c:pt idx="88">
                  <c:v>-1.1631028085458199</c:v>
                </c:pt>
                <c:pt idx="89">
                  <c:v>-1.16183476561844</c:v>
                </c:pt>
                <c:pt idx="90">
                  <c:v>-1.1605230539301601</c:v>
                </c:pt>
                <c:pt idx="91">
                  <c:v>-1.1591709748572501</c:v>
                </c:pt>
                <c:pt idx="92">
                  <c:v>-1.1577816273339001</c:v>
                </c:pt>
                <c:pt idx="93">
                  <c:v>-1.15635792048367</c:v>
                </c:pt>
                <c:pt idx="94">
                  <c:v>-1.1549025859025399</c:v>
                </c:pt>
                <c:pt idx="95">
                  <c:v>-1.1534181895225699</c:v>
                </c:pt>
                <c:pt idx="96">
                  <c:v>-1.1519071429965799</c:v>
                </c:pt>
                <c:pt idx="97">
                  <c:v>-1.1503717145571299</c:v>
                </c:pt>
                <c:pt idx="98">
                  <c:v>-1.1488140393150299</c:v>
                </c:pt>
                <c:pt idx="99">
                  <c:v>-1.1472361289741799</c:v>
                </c:pt>
                <c:pt idx="100">
                  <c:v>-1.14563988095015</c:v>
                </c:pt>
                <c:pt idx="101">
                  <c:v>-1.14402708688918</c:v>
                </c:pt>
                <c:pt idx="102">
                  <c:v>-1.1423994405922799</c:v>
                </c:pt>
                <c:pt idx="103">
                  <c:v>-1.14075854535585</c:v>
                </c:pt>
                <c:pt idx="104">
                  <c:v>-1.1391059207457599</c:v>
                </c:pt>
                <c:pt idx="105">
                  <c:v>-1.1374430088262399</c:v>
                </c:pt>
                <c:pt idx="106">
                  <c:v>-1.13577117986816</c:v>
                </c:pt>
                <c:pt idx="107">
                  <c:v>-1.13409173756379</c:v>
                </c:pt>
                <c:pt idx="108">
                  <c:v>-1.1324059237766599</c:v>
                </c:pt>
                <c:pt idx="109">
                  <c:v>-1.13071492285606</c:v>
                </c:pt>
                <c:pt idx="110">
                  <c:v>-1.1290198655461501</c:v>
                </c:pt>
                <c:pt idx="111">
                  <c:v>-1.12732183251947</c:v>
                </c:pt>
                <c:pt idx="112">
                  <c:v>-1.12562185756401</c:v>
                </c:pt>
                <c:pt idx="113">
                  <c:v>-1.12392093045246</c:v>
                </c:pt>
                <c:pt idx="114">
                  <c:v>-1.1222199995208799</c:v>
                </c:pt>
                <c:pt idx="115">
                  <c:v>-1.1205199739829701</c:v>
                </c:pt>
                <c:pt idx="116">
                  <c:v>-1.11882172600489</c:v>
                </c:pt>
                <c:pt idx="117">
                  <c:v>-1.1171260925637501</c:v>
                </c:pt>
                <c:pt idx="118">
                  <c:v>-1.11543387711183</c:v>
                </c:pt>
                <c:pt idx="119">
                  <c:v>-1.1137458510668701</c:v>
                </c:pt>
                <c:pt idx="120">
                  <c:v>-1.11206275514724</c:v>
                </c:pt>
                <c:pt idx="121">
                  <c:v>-1.1103853005695601</c:v>
                </c:pt>
                <c:pt idx="122">
                  <c:v>-1.10871417012454</c:v>
                </c:pt>
                <c:pt idx="123">
                  <c:v>-1.107050019146</c:v>
                </c:pt>
                <c:pt idx="124">
                  <c:v>-1.10539347638605</c:v>
                </c:pt>
                <c:pt idx="125">
                  <c:v>-1.1037451448087201</c:v>
                </c:pt>
                <c:pt idx="126">
                  <c:v>-1.1021056023129301</c:v>
                </c:pt>
                <c:pt idx="127">
                  <c:v>-1.10047540239452</c:v>
                </c:pt>
                <c:pt idx="128">
                  <c:v>-1.09885507475628</c:v>
                </c:pt>
                <c:pt idx="129">
                  <c:v>-1.09724512587359</c:v>
                </c:pt>
                <c:pt idx="130">
                  <c:v>-1.09564603952291</c:v>
                </c:pt>
                <c:pt idx="131">
                  <c:v>-1.0940582772790299</c:v>
                </c:pt>
                <c:pt idx="132">
                  <c:v>-1.09248227898657</c:v>
                </c:pt>
                <c:pt idx="133">
                  <c:v>-1.09091846321053</c:v>
                </c:pt>
                <c:pt idx="134">
                  <c:v>-1.0893672276697901</c:v>
                </c:pt>
                <c:pt idx="135">
                  <c:v>-1.0878289496573299</c:v>
                </c:pt>
                <c:pt idx="136">
                  <c:v>-1.0863039864500399</c:v>
                </c:pt>
                <c:pt idx="137">
                  <c:v>-1.08479267571072</c:v>
                </c:pt>
                <c:pt idx="138">
                  <c:v>-1.0832953358844799</c:v>
                </c:pt>
                <c:pt idx="139">
                  <c:v>-1.0818122665913099</c:v>
                </c:pt>
                <c:pt idx="140">
                  <c:v>-1.0803437490162</c:v>
                </c:pt>
                <c:pt idx="141">
                  <c:v>-1.0788900462981501</c:v>
                </c:pt>
                <c:pt idx="142">
                  <c:v>-1.0774514039188201</c:v>
                </c:pt>
                <c:pt idx="143">
                  <c:v>-1.07602805009159</c:v>
                </c:pt>
                <c:pt idx="144">
                  <c:v>-1.07462019615153</c:v>
                </c:pt>
                <c:pt idx="145">
                  <c:v>-1.0732280369465601</c:v>
                </c:pt>
                <c:pt idx="146">
                  <c:v>-1.0718517512300101</c:v>
                </c:pt>
                <c:pt idx="147">
                  <c:v>-1.07049150205461</c:v>
                </c:pt>
                <c:pt idx="148">
                  <c:v>-1.06914743716785</c:v>
                </c:pt>
                <c:pt idx="149">
                  <c:v>-1.0678196894085801</c:v>
                </c:pt>
                <c:pt idx="150">
                  <c:v>-1.0665083771046</c:v>
                </c:pt>
                <c:pt idx="151">
                  <c:v>-1.0652136044709299</c:v>
                </c:pt>
                <c:pt idx="152">
                  <c:v>-1.0639354620085699</c:v>
                </c:pt>
                <c:pt idx="153">
                  <c:v>-1.06267402690315</c:v>
                </c:pt>
                <c:pt idx="154">
                  <c:v>-1.0614293634232801</c:v>
                </c:pt>
                <c:pt idx="155">
                  <c:v>-1.0602015233180699</c:v>
                </c:pt>
                <c:pt idx="156">
                  <c:v>-1.0589905462133899</c:v>
                </c:pt>
                <c:pt idx="157">
                  <c:v>-1.0577964600065399</c:v>
                </c:pt>
                <c:pt idx="158">
                  <c:v>-1.0566192812587101</c:v>
                </c:pt>
                <c:pt idx="159">
                  <c:v>-1.0554590155850101</c:v>
                </c:pt>
                <c:pt idx="160">
                  <c:v>-1.0543156580414601</c:v>
                </c:pt>
                <c:pt idx="161">
                  <c:v>-1.0531891935086299</c:v>
                </c:pt>
                <c:pt idx="162">
                  <c:v>-1.05207959707154</c:v>
                </c:pt>
                <c:pt idx="163">
                  <c:v>-1.0509868343953801</c:v>
                </c:pt>
                <c:pt idx="164">
                  <c:v>-1.0499108620967399</c:v>
                </c:pt>
                <c:pt idx="165">
                  <c:v>-1.04885162810993</c:v>
                </c:pt>
                <c:pt idx="166">
                  <c:v>-1.04780907204823</c:v>
                </c:pt>
                <c:pt idx="167">
                  <c:v>-1.0467831255595399</c:v>
                </c:pt>
                <c:pt idx="168">
                  <c:v>-1.04577371267641</c:v>
                </c:pt>
                <c:pt idx="169">
                  <c:v>-1.04478075015994</c:v>
                </c:pt>
                <c:pt idx="170">
                  <c:v>-1.0438041478375499</c:v>
                </c:pt>
                <c:pt idx="171">
                  <c:v>-1.04284380893424</c:v>
                </c:pt>
                <c:pt idx="172">
                  <c:v>-1.0418996303972301</c:v>
                </c:pt>
                <c:pt idx="173">
                  <c:v>-1.04097150321382</c:v>
                </c:pt>
                <c:pt idx="174">
                  <c:v>-1.0400593127223201</c:v>
                </c:pt>
                <c:pt idx="175">
                  <c:v>-1.0391629389158601</c:v>
                </c:pt>
                <c:pt idx="176">
                  <c:v>-1.0382822567390899</c:v>
                </c:pt>
                <c:pt idx="177">
                  <c:v>-1.0374171363775799</c:v>
                </c:pt>
                <c:pt idx="178">
                  <c:v>-1.0365674435399601</c:v>
                </c:pt>
                <c:pt idx="179">
                  <c:v>-1.0357330397326101</c:v>
                </c:pt>
                <c:pt idx="180">
                  <c:v>-1.03491378252704</c:v>
                </c:pt>
                <c:pt idx="181">
                  <c:v>-1.0341095258197901</c:v>
                </c:pt>
                <c:pt idx="182">
                  <c:v>-1.0333201200849</c:v>
                </c:pt>
                <c:pt idx="183">
                  <c:v>-1.0325454126190501</c:v>
                </c:pt>
                <c:pt idx="184">
                  <c:v>-1.03178524777924</c:v>
                </c:pt>
                <c:pt idx="185">
                  <c:v>-1.03103946721317</c:v>
                </c:pt>
                <c:pt idx="186">
                  <c:v>-1.0303079100822701</c:v>
                </c:pt>
                <c:pt idx="187">
                  <c:v>-1.0295904132775899</c:v>
                </c:pt>
                <c:pt idx="188">
                  <c:v>-1.02888681162845</c:v>
                </c:pt>
                <c:pt idx="189">
                  <c:v>-1.0281969381039699</c:v>
                </c:pt>
                <c:pt idx="190">
                  <c:v>-1.0275206240076999</c:v>
                </c:pt>
                <c:pt idx="191">
                  <c:v>-1.02685769916527</c:v>
                </c:pt>
                <c:pt idx="192">
                  <c:v>-1.0262079921052301</c:v>
                </c:pt>
                <c:pt idx="193">
                  <c:v>-1.0255713302332099</c:v>
                </c:pt>
                <c:pt idx="194">
                  <c:v>-1.0249475399994601</c:v>
                </c:pt>
                <c:pt idx="195">
                  <c:v>-1.02433644706001</c:v>
                </c:pt>
                <c:pt idx="196">
                  <c:v>-1.0237378764313001</c:v>
                </c:pt>
                <c:pt idx="197">
                  <c:v>-1.0231516526387801</c:v>
                </c:pt>
                <c:pt idx="198">
                  <c:v>-1.0225775998592701</c:v>
                </c:pt>
                <c:pt idx="199">
                  <c:v>-1.02201554205741</c:v>
                </c:pt>
                <c:pt idx="200">
                  <c:v>-1.0214653031162599</c:v>
                </c:pt>
                <c:pt idx="201">
                  <c:v>-1.0209267069621999</c:v>
                </c:pt>
                <c:pt idx="202">
                  <c:v>-1.02039957768428</c:v>
                </c:pt>
                <c:pt idx="203">
                  <c:v>-1.0198837396481299</c:v>
                </c:pt>
                <c:pt idx="204">
                  <c:v>-1.0193790176045501</c:v>
                </c:pt>
                <c:pt idx="205">
                  <c:v>-1.0188852367929999</c:v>
                </c:pt>
                <c:pt idx="206">
                  <c:v>-1.01840222304007</c:v>
                </c:pt>
                <c:pt idx="207">
                  <c:v>-1.0179298028530299</c:v>
                </c:pt>
                <c:pt idx="208">
                  <c:v>-1.0174678035086999</c:v>
                </c:pt>
                <c:pt idx="209">
                  <c:v>-1.01701605313766</c:v>
                </c:pt>
                <c:pt idx="210">
                  <c:v>-1.0165743808040599</c:v>
                </c:pt>
                <c:pt idx="211">
                  <c:v>-1.0161426165810601</c:v>
                </c:pt>
                <c:pt idx="212">
                  <c:v>-1.01572059162205</c:v>
                </c:pt>
                <c:pt idx="213">
                  <c:v>-1.0153081382278899</c:v>
                </c:pt>
                <c:pt idx="214">
                  <c:v>-1.01490508991012</c:v>
                </c:pt>
                <c:pt idx="215">
                  <c:v>-1.01451128145043</c:v>
                </c:pt>
                <c:pt idx="216">
                  <c:v>-1.01412654895642</c:v>
                </c:pt>
                <c:pt idx="217">
                  <c:v>-1.01375072991378</c:v>
                </c:pt>
                <c:pt idx="218">
                  <c:v>-1.0133836632351501</c:v>
                </c:pt>
                <c:pt idx="219">
                  <c:v>-1.0130251893055</c:v>
                </c:pt>
                <c:pt idx="220">
                  <c:v>-1.01267515002446</c:v>
                </c:pt>
                <c:pt idx="221">
                  <c:v>-1.01233338884547</c:v>
                </c:pt>
                <c:pt idx="222">
                  <c:v>-1.01199975081205</c:v>
                </c:pt>
                <c:pt idx="223">
                  <c:v>-1.0116740825911299</c:v>
                </c:pt>
                <c:pt idx="224">
                  <c:v>-1.01135623250373</c:v>
                </c:pt>
                <c:pt idx="225">
                  <c:v>-1.01104605055287</c:v>
                </c:pt>
                <c:pt idx="226">
                  <c:v>-1.01074338844906</c:v>
                </c:pt>
                <c:pt idx="227">
                  <c:v>-1.01044809963333</c:v>
                </c:pt>
                <c:pt idx="228">
                  <c:v>-1.01016003929784</c:v>
                </c:pt>
                <c:pt idx="229">
                  <c:v>-1.0098790644043301</c:v>
                </c:pt>
                <c:pt idx="230">
                  <c:v>-1.0096050337004201</c:v>
                </c:pt>
                <c:pt idx="231">
                  <c:v>-1.00933780773377</c:v>
                </c:pt>
                <c:pt idx="232">
                  <c:v>-1.00907724886439</c:v>
                </c:pt>
                <c:pt idx="233">
                  <c:v>-1.00882322127491</c:v>
                </c:pt>
                <c:pt idx="234">
                  <c:v>-1.00857559097922</c:v>
                </c:pt>
                <c:pt idx="235">
                  <c:v>-1.0083342258292201</c:v>
                </c:pt>
                <c:pt idx="236">
                  <c:v>-1.0080989955200701</c:v>
                </c:pt>
                <c:pt idx="237">
                  <c:v>-1.0078697715937801</c:v>
                </c:pt>
                <c:pt idx="238">
                  <c:v>-1.0076464274413</c:v>
                </c:pt>
                <c:pt idx="239">
                  <c:v>-1.0074288383032799</c:v>
                </c:pt>
                <c:pt idx="240">
                  <c:v>-1.00721688126936</c:v>
                </c:pt>
                <c:pt idx="241">
                  <c:v>-1.0070104352762701</c:v>
                </c:pt>
                <c:pt idx="242">
                  <c:v>-1.0068093811046199</c:v>
                </c:pt>
                <c:pt idx="243">
                  <c:v>-1.0066136013746001</c:v>
                </c:pt>
                <c:pt idx="244">
                  <c:v>-1.00642298054054</c:v>
                </c:pt>
                <c:pt idx="245">
                  <c:v>-1.00623740488445</c:v>
                </c:pt>
                <c:pt idx="246">
                  <c:v>-1.0060567625085299</c:v>
                </c:pt>
                <c:pt idx="247">
                  <c:v>-1.0058809433268401</c:v>
                </c:pt>
                <c:pt idx="248">
                  <c:v>-1.00570983905596</c:v>
                </c:pt>
                <c:pt idx="249">
                  <c:v>-1.0055433432049701</c:v>
                </c:pt>
                <c:pt idx="250">
                  <c:v>-1.00538135106448</c:v>
                </c:pt>
                <c:pt idx="251">
                  <c:v>-1.0052237596951199</c:v>
                </c:pt>
                <c:pt idx="252">
                  <c:v>-1.0050704679151501</c:v>
                </c:pt>
                <c:pt idx="253">
                  <c:v>-1.0049213762875699</c:v>
                </c:pt>
                <c:pt idx="254">
                  <c:v>-1.00477638710656</c:v>
                </c:pt>
                <c:pt idx="255">
                  <c:v>-1.0046354043833601</c:v>
                </c:pt>
                <c:pt idx="256">
                  <c:v>-1.00449833383162</c:v>
                </c:pt>
                <c:pt idx="257">
                  <c:v>-1.0043650828523101</c:v>
                </c:pt>
                <c:pt idx="258">
                  <c:v>-1.0042355605181099</c:v>
                </c:pt>
                <c:pt idx="259">
                  <c:v>-1.0041096775574401</c:v>
                </c:pt>
                <c:pt idx="260">
                  <c:v>-1.00398734633806</c:v>
                </c:pt>
                <c:pt idx="261">
                  <c:v>-1.00386848085034</c:v>
                </c:pt>
                <c:pt idx="262">
                  <c:v>-1.0037529966902099</c:v>
                </c:pt>
                <c:pt idx="263">
                  <c:v>-1.0036408110418</c:v>
                </c:pt>
                <c:pt idx="264">
                  <c:v>-1.0035318426598101</c:v>
                </c:pt>
                <c:pt idx="265">
                  <c:v>-1.00342601185166</c:v>
                </c:pt>
                <c:pt idx="266">
                  <c:v>-1.0033232404593899</c:v>
                </c:pt>
                <c:pt idx="267">
                  <c:v>-1.00322345184142</c:v>
                </c:pt>
                <c:pt idx="268">
                  <c:v>-1.00312657085408</c:v>
                </c:pt>
                <c:pt idx="269">
                  <c:v>-1.00303252383304</c:v>
                </c:pt>
                <c:pt idx="270">
                  <c:v>-1.00294123857456</c:v>
                </c:pt>
                <c:pt idx="271">
                  <c:v>-1.00285264431674</c:v>
                </c:pt>
                <c:pt idx="272">
                  <c:v>-1.0027666717205399</c:v>
                </c:pt>
                <c:pt idx="273">
                  <c:v>-1.0026832528508201</c:v>
                </c:pt>
                <c:pt idx="274">
                  <c:v>-1.00260232115734</c:v>
                </c:pt>
                <c:pt idx="275">
                  <c:v>-1.00252381145568</c:v>
                </c:pt>
                <c:pt idx="276">
                  <c:v>-1.00244765990814</c:v>
                </c:pt>
                <c:pt idx="277">
                  <c:v>-1.0023738040046599</c:v>
                </c:pt>
                <c:pt idx="278">
                  <c:v>-1.0023021825437399</c:v>
                </c:pt>
                <c:pt idx="279">
                  <c:v>-1.00223273561338</c:v>
                </c:pt>
                <c:pt idx="280">
                  <c:v>-1.00216540457208</c:v>
                </c:pt>
                <c:pt idx="281">
                  <c:v>-1.00210013202981</c:v>
                </c:pt>
                <c:pt idx="282">
                  <c:v>-1.00203686182914</c:v>
                </c:pt>
                <c:pt idx="283">
                  <c:v>-1.0019755390263501</c:v>
                </c:pt>
                <c:pt idx="284">
                  <c:v>-1.0019161098727101</c:v>
                </c:pt>
                <c:pt idx="285">
                  <c:v>-1.0018585217957301</c:v>
                </c:pt>
                <c:pt idx="286">
                  <c:v>-1.0018027233806499</c:v>
                </c:pt>
                <c:pt idx="287">
                  <c:v>-1.00174866435187</c:v>
                </c:pt>
                <c:pt idx="288">
                  <c:v>-1.00169629555467</c:v>
                </c:pt>
                <c:pt idx="289">
                  <c:v>-1.0016455689369199</c:v>
                </c:pt>
                <c:pt idx="290">
                  <c:v>-1.0015964375309301</c:v>
                </c:pt>
                <c:pt idx="291">
                  <c:v>-1.0015488554355501</c:v>
                </c:pt>
                <c:pt idx="292">
                  <c:v>-1.0015027777982499</c:v>
                </c:pt>
                <c:pt idx="293">
                  <c:v>-1.00145816079743</c:v>
                </c:pt>
                <c:pt idx="294">
                  <c:v>-1.0014149616249399</c:v>
                </c:pt>
                <c:pt idx="295">
                  <c:v>-1.00137313846859</c:v>
                </c:pt>
                <c:pt idx="296">
                  <c:v>-1.00133265049498</c:v>
                </c:pt>
                <c:pt idx="297">
                  <c:v>-1.0012934578324399</c:v>
                </c:pt>
                <c:pt idx="298">
                  <c:v>-1.0012555215540799</c:v>
                </c:pt>
                <c:pt idx="299">
                  <c:v>-1.0012188036611001</c:v>
                </c:pt>
                <c:pt idx="300">
                  <c:v>-1.0011832670662399</c:v>
                </c:pt>
                <c:pt idx="301">
                  <c:v>-1.0011488755774001</c:v>
                </c:pt>
                <c:pt idx="302">
                  <c:v>-1.0011155938814</c:v>
                </c:pt>
                <c:pt idx="303">
                  <c:v>-1.00108338752805</c:v>
                </c:pt>
                <c:pt idx="304">
                  <c:v>-1.00105222291426</c:v>
                </c:pt>
                <c:pt idx="305">
                  <c:v>-1.00102206726842</c:v>
                </c:pt>
                <c:pt idx="306">
                  <c:v>-1.00099288863493</c:v>
                </c:pt>
                <c:pt idx="307">
                  <c:v>-1.00096465585896</c:v>
                </c:pt>
                <c:pt idx="308">
                  <c:v>-1.00093733857138</c:v>
                </c:pt>
                <c:pt idx="309">
                  <c:v>-1.00091090717383</c:v>
                </c:pt>
                <c:pt idx="310">
                  <c:v>-1.0008853328240901</c:v>
                </c:pt>
                <c:pt idx="311">
                  <c:v>-1.0008605874215499</c:v>
                </c:pt>
                <c:pt idx="312">
                  <c:v>-1.0008366435928799</c:v>
                </c:pt>
                <c:pt idx="313">
                  <c:v>-1.000813474678</c:v>
                </c:pt>
                <c:pt idx="314">
                  <c:v>-1.0007910547160701</c:v>
                </c:pt>
                <c:pt idx="315">
                  <c:v>-1.00076935843182</c:v>
                </c:pt>
                <c:pt idx="316">
                  <c:v>-1.00074836122203</c:v>
                </c:pt>
                <c:pt idx="317">
                  <c:v>-1.00072803914213</c:v>
                </c:pt>
                <c:pt idx="318">
                  <c:v>-1.00070836889314</c:v>
                </c:pt>
                <c:pt idx="319">
                  <c:v>-1.00068932780864</c:v>
                </c:pt>
                <c:pt idx="320">
                  <c:v>-1.0006708938420401</c:v>
                </c:pt>
                <c:pt idx="321">
                  <c:v>-1.0006530455540401</c:v>
                </c:pt>
                <c:pt idx="322">
                  <c:v>-1.00063576210018</c:v>
                </c:pt>
                <c:pt idx="323">
                  <c:v>-1.00061902321872</c:v>
                </c:pt>
                <c:pt idx="324">
                  <c:v>-1.0006028092185799</c:v>
                </c:pt>
                <c:pt idx="325">
                  <c:v>-1.00058710096756</c:v>
                </c:pt>
                <c:pt idx="326">
                  <c:v>-1.00057187988067</c:v>
                </c:pt>
                <c:pt idx="327">
                  <c:v>-1.00055712790871</c:v>
                </c:pt>
                <c:pt idx="328">
                  <c:v>-1.0005428275270101</c:v>
                </c:pt>
                <c:pt idx="329">
                  <c:v>-1.00052896172432</c:v>
                </c:pt>
                <c:pt idx="330">
                  <c:v>-1.00051551399191</c:v>
                </c:pt>
                <c:pt idx="331">
                  <c:v>-1.00050246831286</c:v>
                </c:pt>
                <c:pt idx="332">
                  <c:v>-1.00048980915152</c:v>
                </c:pt>
                <c:pt idx="333">
                  <c:v>-1.0004775214430801</c:v>
                </c:pt>
                <c:pt idx="334">
                  <c:v>-1.0004655905834401</c:v>
                </c:pt>
                <c:pt idx="335">
                  <c:v>-1.00045400241914</c:v>
                </c:pt>
                <c:pt idx="336">
                  <c:v>-1.00044274323751</c:v>
                </c:pt>
                <c:pt idx="337">
                  <c:v>-1.00043179975699</c:v>
                </c:pt>
                <c:pt idx="338">
                  <c:v>-1.0004211591176</c:v>
                </c:pt>
                <c:pt idx="339">
                  <c:v>-1.00041080887158</c:v>
                </c:pt>
                <c:pt idx="340">
                  <c:v>-1.0004007369741901</c:v>
                </c:pt>
                <c:pt idx="341">
                  <c:v>-1.0003909317747099</c:v>
                </c:pt>
                <c:pt idx="342">
                  <c:v>-1.00038138200752</c:v>
                </c:pt>
                <c:pt idx="343">
                  <c:v>-1.0003720767834099</c:v>
                </c:pt>
                <c:pt idx="344">
                  <c:v>-1.00036300558103</c:v>
                </c:pt>
                <c:pt idx="345">
                  <c:v>-1.0003541582384401</c:v>
                </c:pt>
                <c:pt idx="346">
                  <c:v>-1.00034552494492</c:v>
                </c:pt>
                <c:pt idx="347">
                  <c:v>-1.00033709623279</c:v>
                </c:pt>
                <c:pt idx="348">
                  <c:v>-1.00032886296951</c:v>
                </c:pt>
                <c:pt idx="349">
                  <c:v>-1.00032081634986</c:v>
                </c:pt>
                <c:pt idx="350">
                  <c:v>-1.00031294788824</c:v>
                </c:pt>
                <c:pt idx="351">
                  <c:v>-1.0003052494111699</c:v>
                </c:pt>
                <c:pt idx="352">
                  <c:v>-1.00029771304992</c:v>
                </c:pt>
                <c:pt idx="353">
                  <c:v>-1.0002903312332401</c:v>
                </c:pt>
                <c:pt idx="354">
                  <c:v>-1.0002830966802401</c:v>
                </c:pt>
                <c:pt idx="355">
                  <c:v>-1.00027600239346</c:v>
                </c:pt>
                <c:pt idx="356">
                  <c:v>-1.00026904165196</c:v>
                </c:pt>
                <c:pt idx="357">
                  <c:v>-1.0002622080046799</c:v>
                </c:pt>
                <c:pt idx="358">
                  <c:v>-1.0002554952638101</c:v>
                </c:pt>
                <c:pt idx="359">
                  <c:v>-1.0002488974983199</c:v>
                </c:pt>
                <c:pt idx="360">
                  <c:v>-1.0002424090277</c:v>
                </c:pt>
                <c:pt idx="361">
                  <c:v>-1.0002360244156501</c:v>
                </c:pt>
                <c:pt idx="362">
                  <c:v>-1.0002297384640899</c:v>
                </c:pt>
                <c:pt idx="363">
                  <c:v>-1.0002235462071201</c:v>
                </c:pt>
                <c:pt idx="364">
                  <c:v>-1.00021744290519</c:v>
                </c:pt>
                <c:pt idx="365">
                  <c:v>-1.0002114240394</c:v>
                </c:pt>
                <c:pt idx="366">
                  <c:v>-1.00020548530582</c:v>
                </c:pt>
                <c:pt idx="367">
                  <c:v>-1.0001996226100101</c:v>
                </c:pt>
                <c:pt idx="368">
                  <c:v>-1.0001938320616399</c:v>
                </c:pt>
                <c:pt idx="369">
                  <c:v>-1.0001881099691401</c:v>
                </c:pt>
                <c:pt idx="370">
                  <c:v>-1.00018245283459</c:v>
                </c:pt>
                <c:pt idx="371">
                  <c:v>-1.0001768573485901</c:v>
                </c:pt>
                <c:pt idx="372">
                  <c:v>-1.00017132038528</c:v>
                </c:pt>
                <c:pt idx="373">
                  <c:v>-1.0001658389974999</c:v>
                </c:pt>
                <c:pt idx="374">
                  <c:v>-1.0001604104120001</c:v>
                </c:pt>
                <c:pt idx="375">
                  <c:v>-1.0001550320247501</c:v>
                </c:pt>
                <c:pt idx="376">
                  <c:v>-1.00014970139638</c:v>
                </c:pt>
                <c:pt idx="377">
                  <c:v>-1.00014441624768</c:v>
                </c:pt>
                <c:pt idx="378">
                  <c:v>-1.0001391744552099</c:v>
                </c:pt>
                <c:pt idx="379">
                  <c:v>-1.0001339740470001</c:v>
                </c:pt>
                <c:pt idx="380">
                  <c:v>-1.0001288131983701</c:v>
                </c:pt>
                <c:pt idx="381">
                  <c:v>-1.0001236902277399</c:v>
                </c:pt>
                <c:pt idx="382">
                  <c:v>-1.0001186035926699</c:v>
                </c:pt>
                <c:pt idx="383">
                  <c:v>-1.0001135518858499</c:v>
                </c:pt>
                <c:pt idx="384">
                  <c:v>-1.0001085338313001</c:v>
                </c:pt>
                <c:pt idx="385">
                  <c:v>-1.0001035482805001</c:v>
                </c:pt>
                <c:pt idx="386">
                  <c:v>-1.0000985942087799</c:v>
                </c:pt>
                <c:pt idx="387">
                  <c:v>-1.0000936707116199</c:v>
                </c:pt>
                <c:pt idx="388">
                  <c:v>-1.0000887770011799</c:v>
                </c:pt>
                <c:pt idx="389">
                  <c:v>-1.0000839124027601</c:v>
                </c:pt>
                <c:pt idx="390">
                  <c:v>-1.00007907635145</c:v>
                </c:pt>
                <c:pt idx="391">
                  <c:v>-1.00007426838883</c:v>
                </c:pt>
                <c:pt idx="392">
                  <c:v>-1.0000694881596499</c:v>
                </c:pt>
                <c:pt idx="393">
                  <c:v>-1.00006473540875</c:v>
                </c:pt>
                <c:pt idx="394">
                  <c:v>-1.0000600099779</c:v>
                </c:pt>
                <c:pt idx="395">
                  <c:v>-1.00005531180275</c:v>
                </c:pt>
                <c:pt idx="396">
                  <c:v>-1.0000506409099199</c:v>
                </c:pt>
                <c:pt idx="397">
                  <c:v>-1.0000459974140501</c:v>
                </c:pt>
                <c:pt idx="398">
                  <c:v>-1.00004138151499</c:v>
                </c:pt>
                <c:pt idx="399">
                  <c:v>-1.0000367934950001</c:v>
                </c:pt>
                <c:pt idx="400">
                  <c:v>-1.0000322337160701</c:v>
                </c:pt>
                <c:pt idx="401">
                  <c:v>-1.0000277026172599</c:v>
                </c:pt>
                <c:pt idx="402">
                  <c:v>-1.0000232007120899</c:v>
                </c:pt>
                <c:pt idx="403">
                  <c:v>-1.00001872858604</c:v>
                </c:pt>
                <c:pt idx="404">
                  <c:v>-1.00001428689408</c:v>
                </c:pt>
                <c:pt idx="405">
                  <c:v>-1.0000098763582099</c:v>
                </c:pt>
                <c:pt idx="406">
                  <c:v>-1.00000549776516</c:v>
                </c:pt>
                <c:pt idx="407">
                  <c:v>-1.0000011519640499</c:v>
                </c:pt>
                <c:pt idx="408">
                  <c:v>-0.99999683986413401</c:v>
                </c:pt>
                <c:pt idx="409">
                  <c:v>-0.99999256243262302</c:v>
                </c:pt>
                <c:pt idx="410">
                  <c:v>-0.99998832069252697</c:v>
                </c:pt>
                <c:pt idx="411">
                  <c:v>-0.99998411572055901</c:v>
                </c:pt>
                <c:pt idx="412">
                  <c:v>-0.99997994864508799</c:v>
                </c:pt>
                <c:pt idx="413">
                  <c:v>-0.99997582064414103</c:v>
                </c:pt>
                <c:pt idx="414">
                  <c:v>-0.99997173294345099</c:v>
                </c:pt>
                <c:pt idx="415">
                  <c:v>-0.99996768681455395</c:v>
                </c:pt>
                <c:pt idx="416">
                  <c:v>-0.99996368357292897</c:v>
                </c:pt>
                <c:pt idx="417">
                  <c:v>-0.99995972457618498</c:v>
                </c:pt>
                <c:pt idx="418">
                  <c:v>-0.99995581122229205</c:v>
                </c:pt>
                <c:pt idx="419">
                  <c:v>-0.999951944947851</c:v>
                </c:pt>
                <c:pt idx="420">
                  <c:v>-0.99994812722641402</c:v>
                </c:pt>
                <c:pt idx="421">
                  <c:v>-0.99994435956683603</c:v>
                </c:pt>
                <c:pt idx="422">
                  <c:v>-0.999940643511676</c:v>
                </c:pt>
                <c:pt idx="423">
                  <c:v>-0.99993698063562997</c:v>
                </c:pt>
                <c:pt idx="424">
                  <c:v>-0.99993337254401105</c:v>
                </c:pt>
                <c:pt idx="425">
                  <c:v>-0.99992982087125903</c:v>
                </c:pt>
                <c:pt idx="426">
                  <c:v>-0.99992632727949404</c:v>
                </c:pt>
                <c:pt idx="427">
                  <c:v>-0.99992289345710295</c:v>
                </c:pt>
                <c:pt idx="428">
                  <c:v>-0.99991952111736204</c:v>
                </c:pt>
                <c:pt idx="429">
                  <c:v>-0.99991621199709801</c:v>
                </c:pt>
                <c:pt idx="430">
                  <c:v>-0.99991296785537997</c:v>
                </c:pt>
                <c:pt idx="431">
                  <c:v>-0.99990979047224204</c:v>
                </c:pt>
                <c:pt idx="432">
                  <c:v>-0.99990668164744601</c:v>
                </c:pt>
                <c:pt idx="433">
                  <c:v>-0.99990364319927505</c:v>
                </c:pt>
                <c:pt idx="434">
                  <c:v>-0.99990067696335005</c:v>
                </c:pt>
                <c:pt idx="435">
                  <c:v>-0.99989778479149105</c:v>
                </c:pt>
                <c:pt idx="436">
                  <c:v>-0.99989496855059501</c:v>
                </c:pt>
                <c:pt idx="437">
                  <c:v>-0.99989223012155204</c:v>
                </c:pt>
                <c:pt idx="438">
                  <c:v>-0.99988957139819101</c:v>
                </c:pt>
                <c:pt idx="439">
                  <c:v>-0.99988699428624594</c:v>
                </c:pt>
                <c:pt idx="440">
                  <c:v>-0.99988450070235602</c:v>
                </c:pt>
                <c:pt idx="441">
                  <c:v>-0.99988209257309602</c:v>
                </c:pt>
                <c:pt idx="442">
                  <c:v>-0.99987977183402199</c:v>
                </c:pt>
                <c:pt idx="443">
                  <c:v>-0.99987754042875598</c:v>
                </c:pt>
                <c:pt idx="444">
                  <c:v>-0.99987540030808397</c:v>
                </c:pt>
                <c:pt idx="445">
                  <c:v>-0.999873353429094</c:v>
                </c:pt>
                <c:pt idx="446">
                  <c:v>-0.99987140175431799</c:v>
                </c:pt>
                <c:pt idx="447">
                  <c:v>-0.99986954725092003</c:v>
                </c:pt>
                <c:pt idx="448">
                  <c:v>-0.99986779188989106</c:v>
                </c:pt>
                <c:pt idx="449">
                  <c:v>-0.99986613764527099</c:v>
                </c:pt>
                <c:pt idx="450">
                  <c:v>-0.99986458649339804</c:v>
                </c:pt>
                <c:pt idx="451">
                  <c:v>-0.99986314041217805</c:v>
                </c:pt>
                <c:pt idx="452">
                  <c:v>-0.99986180138036795</c:v>
                </c:pt>
                <c:pt idx="453">
                  <c:v>-0.999860571376887</c:v>
                </c:pt>
                <c:pt idx="454">
                  <c:v>-0.99985945238014995</c:v>
                </c:pt>
                <c:pt idx="455">
                  <c:v>-0.99985844636741905</c:v>
                </c:pt>
                <c:pt idx="456">
                  <c:v>-0.99985755531416398</c:v>
                </c:pt>
                <c:pt idx="457">
                  <c:v>-0.999856781193463</c:v>
                </c:pt>
                <c:pt idx="458">
                  <c:v>-0.99985612597540297</c:v>
                </c:pt>
                <c:pt idx="459">
                  <c:v>-0.99985559162650794</c:v>
                </c:pt>
                <c:pt idx="460">
                  <c:v>-0.99985518010917995</c:v>
                </c:pt>
                <c:pt idx="461">
                  <c:v>-0.99985489338116496</c:v>
                </c:pt>
                <c:pt idx="462">
                  <c:v>-0.99985473339502795</c:v>
                </c:pt>
                <c:pt idx="463">
                  <c:v>-0.99985470209764704</c:v>
                </c:pt>
                <c:pt idx="464">
                  <c:v>-0.99985480142972805</c:v>
                </c:pt>
                <c:pt idx="465">
                  <c:v>-0.99985503332532899</c:v>
                </c:pt>
                <c:pt idx="466">
                  <c:v>-0.99985539971140203</c:v>
                </c:pt>
                <c:pt idx="467">
                  <c:v>-0.99985590250735401</c:v>
                </c:pt>
                <c:pt idx="468">
                  <c:v>-0.99985654362461795</c:v>
                </c:pt>
                <c:pt idx="469">
                  <c:v>-0.99985732496623803</c:v>
                </c:pt>
                <c:pt idx="470">
                  <c:v>-0.99985824842647597</c:v>
                </c:pt>
                <c:pt idx="471">
                  <c:v>-0.99985931589042198</c:v>
                </c:pt>
                <c:pt idx="472">
                  <c:v>-0.99986052923362201</c:v>
                </c:pt>
                <c:pt idx="473">
                  <c:v>-0.99986189032172901</c:v>
                </c:pt>
                <c:pt idx="474">
                  <c:v>-0.99986340101014404</c:v>
                </c:pt>
                <c:pt idx="475">
                  <c:v>-0.99986506314369705</c:v>
                </c:pt>
                <c:pt idx="476">
                  <c:v>-0.99986687855631595</c:v>
                </c:pt>
                <c:pt idx="477">
                  <c:v>-0.99986884907072604</c:v>
                </c:pt>
                <c:pt idx="478">
                  <c:v>-0.99987097649814904</c:v>
                </c:pt>
                <c:pt idx="479">
                  <c:v>-0.99987326263801901</c:v>
                </c:pt>
                <c:pt idx="480">
                  <c:v>-0.99987570927770997</c:v>
                </c:pt>
                <c:pt idx="481">
                  <c:v>-0.99987831819227002</c:v>
                </c:pt>
                <c:pt idx="482">
                  <c:v>-0.99988109114417101</c:v>
                </c:pt>
                <c:pt idx="483">
                  <c:v>-0.99988402988306802</c:v>
                </c:pt>
                <c:pt idx="484">
                  <c:v>-0.99988713614556302</c:v>
                </c:pt>
                <c:pt idx="485">
                  <c:v>-0.99989041165498804</c:v>
                </c:pt>
                <c:pt idx="486">
                  <c:v>-0.99989385812118703</c:v>
                </c:pt>
                <c:pt idx="487">
                  <c:v>-0.99989747724031797</c:v>
                </c:pt>
                <c:pt idx="488">
                  <c:v>-0.99990127069465795</c:v>
                </c:pt>
                <c:pt idx="489">
                  <c:v>-0.999905240152416</c:v>
                </c:pt>
                <c:pt idx="490">
                  <c:v>-0.99990938726755896</c:v>
                </c:pt>
                <c:pt idx="491">
                  <c:v>-0.99991371367964399</c:v>
                </c:pt>
                <c:pt idx="492">
                  <c:v>-0.99991822101365802</c:v>
                </c:pt>
                <c:pt idx="493">
                  <c:v>-0.99992291087986995</c:v>
                </c:pt>
                <c:pt idx="494">
                  <c:v>-0.99992778487367995</c:v>
                </c:pt>
                <c:pt idx="495">
                  <c:v>-0.99993284457549303</c:v>
                </c:pt>
                <c:pt idx="496">
                  <c:v>-0.999938091550584</c:v>
                </c:pt>
                <c:pt idx="497">
                  <c:v>-0.99994352734897896</c:v>
                </c:pt>
                <c:pt idx="498">
                  <c:v>-0.99994915350534397</c:v>
                </c:pt>
                <c:pt idx="499">
                  <c:v>-0.99995497153887303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18E-41EE-9CDF-30EBB523135A}"/>
            </c:ext>
          </c:extLst>
        </c:ser>
        <c:ser>
          <c:idx val="6"/>
          <c:order val="6"/>
          <c:tx>
            <c:v>singlet lambda=1e-12 model FF</c:v>
          </c:tx>
          <c:spPr>
            <a:ln w="25400" cap="rnd">
              <a:solidFill>
                <a:srgbClr val="00B0F0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model_predictions!$A$3:$A$502</c:f>
              <c:numCache>
                <c:formatCode>General</c:formatCode>
                <c:ptCount val="5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</c:numCache>
            </c:numRef>
          </c:xVal>
          <c:yVal>
            <c:numRef>
              <c:f>model_predictions!$G$3:$G$502</c:f>
              <c:numCache>
                <c:formatCode>General</c:formatCode>
                <c:ptCount val="500"/>
                <c:pt idx="0">
                  <c:v>1.89044239856398</c:v>
                </c:pt>
                <c:pt idx="1">
                  <c:v>1.9119751721384399</c:v>
                </c:pt>
                <c:pt idx="2">
                  <c:v>1.87867834315344</c:v>
                </c:pt>
                <c:pt idx="3">
                  <c:v>1.80549797126425</c:v>
                </c:pt>
                <c:pt idx="4">
                  <c:v>1.7041412667378</c:v>
                </c:pt>
                <c:pt idx="5">
                  <c:v>1.5837123419960399</c:v>
                </c:pt>
                <c:pt idx="6">
                  <c:v>1.45123178406187</c:v>
                </c:pt>
                <c:pt idx="7">
                  <c:v>1.3120598964563801</c:v>
                </c:pt>
                <c:pt idx="8">
                  <c:v>1.17024029859887</c:v>
                </c:pt>
                <c:pt idx="9">
                  <c:v>1.02877787640636</c:v>
                </c:pt>
                <c:pt idx="10">
                  <c:v>0.88986278641559002</c:v>
                </c:pt>
                <c:pt idx="11">
                  <c:v>0.75505027197713304</c:v>
                </c:pt>
                <c:pt idx="12">
                  <c:v>0.62540440544175702</c:v>
                </c:pt>
                <c:pt idx="13">
                  <c:v>0.50161248246149703</c:v>
                </c:pt>
                <c:pt idx="14">
                  <c:v>0.38407562669523099</c:v>
                </c:pt>
                <c:pt idx="15">
                  <c:v>0.27298018328962698</c:v>
                </c:pt>
                <c:pt idx="16">
                  <c:v>0.168353659700654</c:v>
                </c:pt>
                <c:pt idx="17">
                  <c:v>7.0108288671253002E-2</c:v>
                </c:pt>
                <c:pt idx="18">
                  <c:v>-2.1925280278993001E-2</c:v>
                </c:pt>
                <c:pt idx="19">
                  <c:v>-0.107972125546744</c:v>
                </c:pt>
                <c:pt idx="20">
                  <c:v>-0.18829338801109299</c:v>
                </c:pt>
                <c:pt idx="21">
                  <c:v>-0.263171469256616</c:v>
                </c:pt>
                <c:pt idx="22">
                  <c:v>-0.33289902965700802</c:v>
                </c:pt>
                <c:pt idx="23">
                  <c:v>-0.397770936834136</c:v>
                </c:pt>
                <c:pt idx="24">
                  <c:v>-0.45807848932768802</c:v>
                </c:pt>
                <c:pt idx="25">
                  <c:v>-0.514105381510639</c:v>
                </c:pt>
                <c:pt idx="26">
                  <c:v>-0.56612498965992797</c:v>
                </c:pt>
                <c:pt idx="27">
                  <c:v>-0.61439865051113696</c:v>
                </c:pt>
                <c:pt idx="28">
                  <c:v>-0.65917467666965301</c:v>
                </c:pt>
                <c:pt idx="29">
                  <c:v>-0.70068791132323605</c:v>
                </c:pt>
                <c:pt idx="30">
                  <c:v>-0.73915967063091104</c:v>
                </c:pt>
                <c:pt idx="31">
                  <c:v>-0.77479795829293996</c:v>
                </c:pt>
                <c:pt idx="32">
                  <c:v>-0.80779786506627904</c:v>
                </c:pt>
                <c:pt idx="33">
                  <c:v>-0.83834208796324305</c:v>
                </c:pt>
                <c:pt idx="34">
                  <c:v>-0.86660152085126796</c:v>
                </c:pt>
                <c:pt idx="35">
                  <c:v>-0.89273588120937597</c:v>
                </c:pt>
                <c:pt idx="36">
                  <c:v>-0.91689434774140799</c:v>
                </c:pt>
                <c:pt idx="37">
                  <c:v>-0.93921619107941201</c:v>
                </c:pt>
                <c:pt idx="38">
                  <c:v>-0.95983138547770397</c:v>
                </c:pt>
                <c:pt idx="39">
                  <c:v>-0.97886119363101398</c:v>
                </c:pt>
                <c:pt idx="40">
                  <c:v>-0.996418719888991</c:v>
                </c:pt>
                <c:pt idx="41">
                  <c:v>-1.0126094294496</c:v>
                </c:pt>
                <c:pt idx="42">
                  <c:v>-1.0275316328008499</c:v>
                </c:pt>
                <c:pt idx="43">
                  <c:v>-1.04127693590037</c:v>
                </c:pt>
                <c:pt idx="44">
                  <c:v>-1.05393065745444</c:v>
                </c:pt>
                <c:pt idx="45">
                  <c:v>-1.0655722152684599</c:v>
                </c:pt>
                <c:pt idx="46">
                  <c:v>-1.0762754840549</c:v>
                </c:pt>
                <c:pt idx="47">
                  <c:v>-1.0861091273454</c:v>
                </c:pt>
                <c:pt idx="48">
                  <c:v>-1.0951369062940099</c:v>
                </c:pt>
                <c:pt idx="49">
                  <c:v>-1.1034179681972101</c:v>
                </c:pt>
                <c:pt idx="50">
                  <c:v>-1.11100711750833</c:v>
                </c:pt>
                <c:pt idx="51">
                  <c:v>-1.1179550719970901</c:v>
                </c:pt>
                <c:pt idx="52">
                  <c:v>-1.12430870650712</c:v>
                </c:pt>
                <c:pt idx="53">
                  <c:v>-1.13011128650036</c:v>
                </c:pt>
                <c:pt idx="54">
                  <c:v>-1.13540269325681</c:v>
                </c:pt>
                <c:pt idx="55">
                  <c:v>-1.1402196422291</c:v>
                </c:pt>
                <c:pt idx="56">
                  <c:v>-1.1445958956487601</c:v>
                </c:pt>
                <c:pt idx="57">
                  <c:v>-1.14856247005903</c:v>
                </c:pt>
                <c:pt idx="58">
                  <c:v>-1.1521478390287001</c:v>
                </c:pt>
                <c:pt idx="59">
                  <c:v>-1.1553781309011799</c:v>
                </c:pt>
                <c:pt idx="60">
                  <c:v>-1.1582773210762201</c:v>
                </c:pt>
                <c:pt idx="61">
                  <c:v>-1.16086741802677</c:v>
                </c:pt>
                <c:pt idx="62">
                  <c:v>-1.16316864203833</c:v>
                </c:pt>
                <c:pt idx="63">
                  <c:v>-1.1651995955343999</c:v>
                </c:pt>
                <c:pt idx="64">
                  <c:v>-1.1669774238250701</c:v>
                </c:pt>
                <c:pt idx="65">
                  <c:v>-1.1685179651855899</c:v>
                </c:pt>
                <c:pt idx="66">
                  <c:v>-1.16983588932918</c:v>
                </c:pt>
                <c:pt idx="67">
                  <c:v>-1.17094482356854</c:v>
                </c:pt>
                <c:pt idx="68">
                  <c:v>-1.17185746624396</c:v>
                </c:pt>
                <c:pt idx="69">
                  <c:v>-1.17258568730916</c:v>
                </c:pt>
                <c:pt idx="70">
                  <c:v>-1.1731406162854801</c:v>
                </c:pt>
                <c:pt idx="71">
                  <c:v>-1.1735327180978801</c:v>
                </c:pt>
                <c:pt idx="72">
                  <c:v>-1.1737718575725899</c:v>
                </c:pt>
                <c:pt idx="73">
                  <c:v>-1.1738673535925099</c:v>
                </c:pt>
                <c:pt idx="74">
                  <c:v>-1.1738280240610599</c:v>
                </c:pt>
                <c:pt idx="75">
                  <c:v>-1.1736622229163001</c:v>
                </c:pt>
                <c:pt idx="76">
                  <c:v>-1.1733778704651701</c:v>
                </c:pt>
                <c:pt idx="77">
                  <c:v>-1.17298247827811</c:v>
                </c:pt>
                <c:pt idx="78">
                  <c:v>-1.17248316980772</c:v>
                </c:pt>
                <c:pt idx="79">
                  <c:v>-1.17188669778159</c:v>
                </c:pt>
                <c:pt idx="80">
                  <c:v>-1.1711994592813899</c:v>
                </c:pt>
                <c:pt idx="81">
                  <c:v>-1.1704275092704199</c:v>
                </c:pt>
                <c:pt idx="82">
                  <c:v>-1.1695765731791601</c:v>
                </c:pt>
                <c:pt idx="83">
                  <c:v>-1.16865205901286</c:v>
                </c:pt>
                <c:pt idx="84">
                  <c:v>-1.1676590693126701</c:v>
                </c:pt>
                <c:pt idx="85">
                  <c:v>-1.16660241318652</c:v>
                </c:pt>
                <c:pt idx="86">
                  <c:v>-1.16548661852989</c:v>
                </c:pt>
                <c:pt idx="87">
                  <c:v>-1.1643159444806399</c:v>
                </c:pt>
                <c:pt idx="88">
                  <c:v>-1.1630943940942</c:v>
                </c:pt>
                <c:pt idx="89">
                  <c:v>-1.1618257271852801</c:v>
                </c:pt>
                <c:pt idx="90">
                  <c:v>-1.1605134732556801</c:v>
                </c:pt>
                <c:pt idx="91">
                  <c:v>-1.15916094441377</c:v>
                </c:pt>
                <c:pt idx="92">
                  <c:v>-1.1577712481864699</c:v>
                </c:pt>
                <c:pt idx="93">
                  <c:v>-1.1563473001263</c:v>
                </c:pt>
                <c:pt idx="94">
                  <c:v>-1.15489183612359</c:v>
                </c:pt>
                <c:pt idx="95">
                  <c:v>-1.1534074243439001</c:v>
                </c:pt>
                <c:pt idx="96">
                  <c:v>-1.15189647672299</c:v>
                </c:pt>
                <c:pt idx="97">
                  <c:v>-1.15036125996463</c:v>
                </c:pt>
                <c:pt idx="98">
                  <c:v>-1.14880390599911</c:v>
                </c:pt>
                <c:pt idx="99">
                  <c:v>-1.14722642187291</c:v>
                </c:pt>
                <c:pt idx="100">
                  <c:v>-1.1456306990510501</c:v>
                </c:pt>
                <c:pt idx="101">
                  <c:v>-1.1440185221236701</c:v>
                </c:pt>
                <c:pt idx="102">
                  <c:v>-1.1423915769173401</c:v>
                </c:pt>
                <c:pt idx="103">
                  <c:v>-1.14075145801891</c:v>
                </c:pt>
                <c:pt idx="104">
                  <c:v>-1.1390996757260701</c:v>
                </c:pt>
                <c:pt idx="105">
                  <c:v>-1.13743766244338</c:v>
                </c:pt>
                <c:pt idx="106">
                  <c:v>-1.1357667785469601</c:v>
                </c:pt>
                <c:pt idx="107">
                  <c:v>-1.13408831774342</c:v>
                </c:pt>
                <c:pt idx="108">
                  <c:v>-1.1324035119509901</c:v>
                </c:pt>
                <c:pt idx="109">
                  <c:v>-1.1307135357317699</c:v>
                </c:pt>
                <c:pt idx="110">
                  <c:v>-1.1290195103051299</c:v>
                </c:pt>
                <c:pt idx="111">
                  <c:v>-1.12732250717192</c:v>
                </c:pt>
                <c:pt idx="112">
                  <c:v>-1.12562355137911</c:v>
                </c:pt>
                <c:pt idx="113">
                  <c:v>-1.1239236244539701</c:v>
                </c:pt>
                <c:pt idx="114">
                  <c:v>-1.1222236670355401</c:v>
                </c:pt>
                <c:pt idx="115">
                  <c:v>-1.1205245812304201</c:v>
                </c:pt>
                <c:pt idx="116">
                  <c:v>-1.1188272327184401</c:v>
                </c:pt>
                <c:pt idx="117">
                  <c:v>-1.11713245263238</c:v>
                </c:pt>
                <c:pt idx="118">
                  <c:v>-1.1154410392344301</c:v>
                </c:pt>
                <c:pt idx="119">
                  <c:v>-1.1137537594107301</c:v>
                </c:pt>
                <c:pt idx="120">
                  <c:v>-1.1120713500035899</c:v>
                </c:pt>
                <c:pt idx="121">
                  <c:v>-1.1103945189998199</c:v>
                </c:pt>
                <c:pt idx="122">
                  <c:v>-1.10872394659177</c:v>
                </c:pt>
                <c:pt idx="123">
                  <c:v>-1.1070602861266501</c:v>
                </c:pt>
                <c:pt idx="124">
                  <c:v>-1.1054041649580799</c:v>
                </c:pt>
                <c:pt idx="125">
                  <c:v>-1.10375618521271</c:v>
                </c:pt>
                <c:pt idx="126">
                  <c:v>-1.10211692448335</c:v>
                </c:pt>
                <c:pt idx="127">
                  <c:v>-1.1004869364591101</c:v>
                </c:pt>
                <c:pt idx="128">
                  <c:v>-1.09886675150183</c:v>
                </c:pt>
                <c:pt idx="129">
                  <c:v>-1.09725687717714</c:v>
                </c:pt>
                <c:pt idx="130">
                  <c:v>-1.09565779874755</c:v>
                </c:pt>
                <c:pt idx="131">
                  <c:v>-1.0940699796340301</c:v>
                </c:pt>
                <c:pt idx="132">
                  <c:v>-1.0924938618520399</c:v>
                </c:pt>
                <c:pt idx="133">
                  <c:v>-1.0909298664267499</c:v>
                </c:pt>
                <c:pt idx="134">
                  <c:v>-1.08937839379206</c:v>
                </c:pt>
                <c:pt idx="135">
                  <c:v>-1.0878398241770899</c:v>
                </c:pt>
                <c:pt idx="136">
                  <c:v>-1.08631451798334</c:v>
                </c:pt>
                <c:pt idx="137">
                  <c:v>-1.08480281615531</c:v>
                </c:pt>
                <c:pt idx="138">
                  <c:v>-1.0833050405468301</c:v>
                </c:pt>
                <c:pt idx="139">
                  <c:v>-1.08182149428499</c:v>
                </c:pt>
                <c:pt idx="140">
                  <c:v>-1.08035246213335</c:v>
                </c:pt>
                <c:pt idx="141">
                  <c:v>-1.07889821085535</c:v>
                </c:pt>
                <c:pt idx="142">
                  <c:v>-1.0774589895792599</c:v>
                </c:pt>
                <c:pt idx="143">
                  <c:v>-1.0760350301650901</c:v>
                </c:pt>
                <c:pt idx="144">
                  <c:v>-1.07462654757406</c:v>
                </c:pt>
                <c:pt idx="145">
                  <c:v>-1.0732337402409799</c:v>
                </c:pt>
                <c:pt idx="146">
                  <c:v>-1.0718567904496299</c:v>
                </c:pt>
                <c:pt idx="147">
                  <c:v>-1.07049586471118</c:v>
                </c:pt>
                <c:pt idx="148">
                  <c:v>-1.0691511141455301</c:v>
                </c:pt>
                <c:pt idx="149">
                  <c:v>-1.06782267486547</c:v>
                </c:pt>
                <c:pt idx="150">
                  <c:v>-1.06651066836318</c:v>
                </c:pt>
                <c:pt idx="151">
                  <c:v>-1.06521520189896</c:v>
                </c:pt>
                <c:pt idx="152">
                  <c:v>-1.0639363688916399</c:v>
                </c:pt>
                <c:pt idx="153">
                  <c:v>-1.0626742493102801</c:v>
                </c:pt>
                <c:pt idx="154">
                  <c:v>-1.0614289100667</c:v>
                </c:pt>
                <c:pt idx="155">
                  <c:v>-1.06020040540834</c:v>
                </c:pt>
                <c:pt idx="156">
                  <c:v>-1.0589887773109601</c:v>
                </c:pt>
                <c:pt idx="157">
                  <c:v>-1.05779405587067</c:v>
                </c:pt>
                <c:pt idx="158">
                  <c:v>-1.0566162596948001</c:v>
                </c:pt>
                <c:pt idx="159">
                  <c:v>-1.05545539629105</c:v>
                </c:pt>
                <c:pt idx="160">
                  <c:v>-1.05431146245454</c:v>
                </c:pt>
                <c:pt idx="161">
                  <c:v>-1.0531844446521501</c:v>
                </c:pt>
                <c:pt idx="162">
                  <c:v>-1.05207431940379</c:v>
                </c:pt>
                <c:pt idx="163">
                  <c:v>-1.05098105366015</c:v>
                </c:pt>
                <c:pt idx="164">
                  <c:v>-1.0499046051763901</c:v>
                </c:pt>
                <c:pt idx="165">
                  <c:v>-1.0488449228816099</c:v>
                </c:pt>
                <c:pt idx="166">
                  <c:v>-1.0478019472434099</c:v>
                </c:pt>
                <c:pt idx="167">
                  <c:v>-1.0467756106274999</c:v>
                </c:pt>
                <c:pt idx="168">
                  <c:v>-1.04576583765182</c:v>
                </c:pt>
                <c:pt idx="169">
                  <c:v>-1.0447725455349799</c:v>
                </c:pt>
                <c:pt idx="170">
                  <c:v>-1.04379564443864</c:v>
                </c:pt>
                <c:pt idx="171">
                  <c:v>-1.0428350378037601</c:v>
                </c:pt>
                <c:pt idx="172">
                  <c:v>-1.04189062268029</c:v>
                </c:pt>
                <c:pt idx="173">
                  <c:v>-1.04096229005022</c:v>
                </c:pt>
                <c:pt idx="174">
                  <c:v>-1.04004992514382</c:v>
                </c:pt>
                <c:pt idx="175">
                  <c:v>-1.03915340774883</c:v>
                </c:pt>
                <c:pt idx="176">
                  <c:v>-1.0382726125125501</c:v>
                </c:pt>
                <c:pt idx="177">
                  <c:v>-1.03740740923671</c:v>
                </c:pt>
                <c:pt idx="178">
                  <c:v>-1.03655766316493</c:v>
                </c:pt>
                <c:pt idx="179">
                  <c:v>-1.0357232352629</c:v>
                </c:pt>
                <c:pt idx="180">
                  <c:v>-1.03490398249098</c:v>
                </c:pt>
                <c:pt idx="181">
                  <c:v>-1.03409975806945</c:v>
                </c:pt>
                <c:pt idx="182">
                  <c:v>-1.0333104117361001</c:v>
                </c:pt>
                <c:pt idx="183">
                  <c:v>-1.03253578999646</c:v>
                </c:pt>
                <c:pt idx="184">
                  <c:v>-1.0317757363664399</c:v>
                </c:pt>
                <c:pt idx="185">
                  <c:v>-1.0310300916075601</c:v>
                </c:pt>
                <c:pt idx="186">
                  <c:v>-1.0302986939547001</c:v>
                </c:pt>
                <c:pt idx="187">
                  <c:v>-1.02958137933655</c:v>
                </c:pt>
                <c:pt idx="188">
                  <c:v>-1.02887798158866</c:v>
                </c:pt>
                <c:pt idx="189">
                  <c:v>-1.02818833265929</c:v>
                </c:pt>
                <c:pt idx="190">
                  <c:v>-1.0275122628081499</c:v>
                </c:pt>
                <c:pt idx="191">
                  <c:v>-1.02684960079794</c:v>
                </c:pt>
                <c:pt idx="192">
                  <c:v>-1.02620017407909</c:v>
                </c:pt>
                <c:pt idx="193">
                  <c:v>-1.0255638089674599</c:v>
                </c:pt>
                <c:pt idx="194">
                  <c:v>-1.0249403308154099</c:v>
                </c:pt>
                <c:pt idx="195">
                  <c:v>-1.02432956417619</c:v>
                </c:pt>
                <c:pt idx="196">
                  <c:v>-1.0237313329617701</c:v>
                </c:pt>
                <c:pt idx="197">
                  <c:v>-1.02314546059436</c:v>
                </c:pt>
                <c:pt idx="198">
                  <c:v>-1.02257177015158</c:v>
                </c:pt>
                <c:pt idx="199">
                  <c:v>-1.0220100845055899</c:v>
                </c:pt>
                <c:pt idx="200">
                  <c:v>-1.0214602264561099</c:v>
                </c:pt>
                <c:pt idx="201">
                  <c:v>-1.0209220188577199</c:v>
                </c:pt>
                <c:pt idx="202">
                  <c:v>-1.02039528474132</c:v>
                </c:pt>
                <c:pt idx="203">
                  <c:v>-1.0198798474301001</c:v>
                </c:pt>
                <c:pt idx="204">
                  <c:v>-1.0193755306500001</c:v>
                </c:pt>
                <c:pt idx="205">
                  <c:v>-1.0188821586349499</c:v>
                </c:pt>
                <c:pt idx="206">
                  <c:v>-1.0183995562268899</c:v>
                </c:pt>
                <c:pt idx="207">
                  <c:v>-1.0179275489708599</c:v>
                </c:pt>
                <c:pt idx="208">
                  <c:v>-1.01746596320511</c:v>
                </c:pt>
                <c:pt idx="209">
                  <c:v>-1.01701462614661</c:v>
                </c:pt>
                <c:pt idx="210">
                  <c:v>-1.0165733659718801</c:v>
                </c:pt>
                <c:pt idx="211">
                  <c:v>-1.0161420118934199</c:v>
                </c:pt>
                <c:pt idx="212">
                  <c:v>-1.01572039423182</c:v>
                </c:pt>
                <c:pt idx="213">
                  <c:v>-1.0153083444836799</c:v>
                </c:pt>
                <c:pt idx="214">
                  <c:v>-1.01490569538556</c:v>
                </c:pt>
                <c:pt idx="215">
                  <c:v>-1.01451228097389</c:v>
                </c:pt>
                <c:pt idx="216">
                  <c:v>-1.0141279366413001</c:v>
                </c:pt>
                <c:pt idx="217">
                  <c:v>-1.0137524991890901</c:v>
                </c:pt>
                <c:pt idx="218">
                  <c:v>-1.0133858068763699</c:v>
                </c:pt>
                <c:pt idx="219">
                  <c:v>-1.0130276994656799</c:v>
                </c:pt>
                <c:pt idx="220">
                  <c:v>-1.01267801826543</c:v>
                </c:pt>
                <c:pt idx="221">
                  <c:v>-1.0123366061690799</c:v>
                </c:pt>
                <c:pt idx="222">
                  <c:v>-1.0120033076914201</c:v>
                </c:pt>
                <c:pt idx="223">
                  <c:v>-1.0116779690018101</c:v>
                </c:pt>
                <c:pt idx="224">
                  <c:v>-1.0113604379546901</c:v>
                </c:pt>
                <c:pt idx="225">
                  <c:v>-1.01105056411734</c:v>
                </c:pt>
                <c:pt idx="226">
                  <c:v>-1.0107481987950999</c:v>
                </c:pt>
                <c:pt idx="227">
                  <c:v>-1.0104531950540501</c:v>
                </c:pt>
                <c:pt idx="228">
                  <c:v>-1.01016540774137</c:v>
                </c:pt>
                <c:pt idx="229">
                  <c:v>-1.0098846935033301</c:v>
                </c:pt>
                <c:pt idx="230">
                  <c:v>-1.0096109108011599</c:v>
                </c:pt>
                <c:pt idx="231">
                  <c:v>-1.00934391992478</c:v>
                </c:pt>
                <c:pt idx="232">
                  <c:v>-1.0090835830045699</c:v>
                </c:pt>
                <c:pt idx="233">
                  <c:v>-1.0088297640211801</c:v>
                </c:pt>
                <c:pt idx="234">
                  <c:v>-1.0085823288135101</c:v>
                </c:pt>
                <c:pt idx="235">
                  <c:v>-1.00834114508498</c:v>
                </c:pt>
                <c:pt idx="236">
                  <c:v>-1.0081060824081101</c:v>
                </c:pt>
                <c:pt idx="237">
                  <c:v>-1.00787701222749</c:v>
                </c:pt>
                <c:pt idx="238">
                  <c:v>-1.00765380786128</c:v>
                </c:pt>
                <c:pt idx="239">
                  <c:v>-1.00743634450122</c:v>
                </c:pt>
                <c:pt idx="240">
                  <c:v>-1.0072244992113499</c:v>
                </c:pt>
                <c:pt idx="241">
                  <c:v>-1.00701815092534</c:v>
                </c:pt>
                <c:pt idx="242">
                  <c:v>-1.00681718044264</c:v>
                </c:pt>
                <c:pt idx="243">
                  <c:v>-1.00662147042346</c:v>
                </c:pt>
                <c:pt idx="244">
                  <c:v>-1.0064309053826099</c:v>
                </c:pt>
                <c:pt idx="245">
                  <c:v>-1.0062453716823501</c:v>
                </c:pt>
                <c:pt idx="246">
                  <c:v>-1.0060647575241799</c:v>
                </c:pt>
                <c:pt idx="247">
                  <c:v>-1.0058889529397801</c:v>
                </c:pt>
                <c:pt idx="248">
                  <c:v>-1.00571784978098</c:v>
                </c:pt>
                <c:pt idx="249">
                  <c:v>-1.0055513417089501</c:v>
                </c:pt>
                <c:pt idx="250">
                  <c:v>-1.0053893241826399</c:v>
                </c:pt>
                <c:pt idx="251">
                  <c:v>-1.0052316944464399</c:v>
                </c:pt>
                <c:pt idx="252">
                  <c:v>-1.00507835151716</c:v>
                </c:pt>
                <c:pt idx="253">
                  <c:v>-1.0049291961704001</c:v>
                </c:pt>
                <c:pt idx="254">
                  <c:v>-1.0047841309262899</c:v>
                </c:pt>
                <c:pt idx="255">
                  <c:v>-1.00464306003471</c:v>
                </c:pt>
                <c:pt idx="256">
                  <c:v>-1.0045058894599701</c:v>
                </c:pt>
                <c:pt idx="257">
                  <c:v>-1.0043725268649999</c:v>
                </c:pt>
                <c:pt idx="258">
                  <c:v>-1.0042428815950899</c:v>
                </c:pt>
                <c:pt idx="259">
                  <c:v>-1.0041168646613201</c:v>
                </c:pt>
                <c:pt idx="260">
                  <c:v>-1.0039943887234299</c:v>
                </c:pt>
                <c:pt idx="261">
                  <c:v>-1.0038753680725401</c:v>
                </c:pt>
                <c:pt idx="262">
                  <c:v>-1.0037597186134299</c:v>
                </c:pt>
                <c:pt idx="263">
                  <c:v>-1.0036473578465901</c:v>
                </c:pt>
                <c:pt idx="264">
                  <c:v>-1.0035382048499699</c:v>
                </c:pt>
                <c:pt idx="265">
                  <c:v>-1.0034321802605899</c:v>
                </c:pt>
                <c:pt idx="266">
                  <c:v>-1.0033292062558199</c:v>
                </c:pt>
                <c:pt idx="267">
                  <c:v>-1.00322920653462</c:v>
                </c:pt>
                <c:pt idx="268">
                  <c:v>-1.0031321062984799</c:v>
                </c:pt>
                <c:pt idx="269">
                  <c:v>-1.0030378322323701</c:v>
                </c:pt>
                <c:pt idx="270">
                  <c:v>-1.0029463124854301</c:v>
                </c:pt>
                <c:pt idx="271">
                  <c:v>-1.00285747665172</c:v>
                </c:pt>
                <c:pt idx="272">
                  <c:v>-1.00277125575076</c:v>
                </c:pt>
                <c:pt idx="273">
                  <c:v>-1.0026875822081101</c:v>
                </c:pt>
                <c:pt idx="274">
                  <c:v>-1.0026063898358299</c:v>
                </c:pt>
                <c:pt idx="275">
                  <c:v>-1.0025276138130399</c:v>
                </c:pt>
                <c:pt idx="276">
                  <c:v>-1.00245119066632</c:v>
                </c:pt>
                <c:pt idx="277">
                  <c:v>-1.00237705825024</c:v>
                </c:pt>
                <c:pt idx="278">
                  <c:v>-1.00230515572785</c:v>
                </c:pt>
                <c:pt idx="279">
                  <c:v>-1.0022354235512401</c:v>
                </c:pt>
                <c:pt idx="280">
                  <c:v>-1.00216780344211</c:v>
                </c:pt>
                <c:pt idx="281">
                  <c:v>-1.0021022383724301</c:v>
                </c:pt>
                <c:pt idx="282">
                  <c:v>-1.0020386725452</c:v>
                </c:pt>
                <c:pt idx="283">
                  <c:v>-1.00197705137518</c:v>
                </c:pt>
                <c:pt idx="284">
                  <c:v>-1.00191732146987</c:v>
                </c:pt>
                <c:pt idx="285">
                  <c:v>-1.00185943061045</c:v>
                </c:pt>
                <c:pt idx="286">
                  <c:v>-1.0018033277329099</c:v>
                </c:pt>
                <c:pt idx="287">
                  <c:v>-1.00174896290927</c:v>
                </c:pt>
                <c:pt idx="288">
                  <c:v>-1.0016962873289299</c:v>
                </c:pt>
                <c:pt idx="289">
                  <c:v>-1.0016452532801801</c:v>
                </c:pt>
                <c:pt idx="290">
                  <c:v>-1.00159581413179</c:v>
                </c:pt>
                <c:pt idx="291">
                  <c:v>-1.00154792431478</c:v>
                </c:pt>
                <c:pt idx="292">
                  <c:v>-1.00150153930438</c:v>
                </c:pt>
                <c:pt idx="293">
                  <c:v>-1.0014566156020701</c:v>
                </c:pt>
                <c:pt idx="294">
                  <c:v>-1.0014131107178399</c:v>
                </c:pt>
                <c:pt idx="295">
                  <c:v>-1.0013709831525801</c:v>
                </c:pt>
                <c:pt idx="296">
                  <c:v>-1.0013301923806801</c:v>
                </c:pt>
                <c:pt idx="297">
                  <c:v>-1.0012906988327801</c:v>
                </c:pt>
                <c:pt idx="298">
                  <c:v>-1.00125246387867</c:v>
                </c:pt>
                <c:pt idx="299">
                  <c:v>-1.0012154498104699</c:v>
                </c:pt>
                <c:pt idx="300">
                  <c:v>-1.00117961982583</c:v>
                </c:pt>
                <c:pt idx="301">
                  <c:v>-1.00114493801152</c:v>
                </c:pt>
                <c:pt idx="302">
                  <c:v>-1.0011113693270199</c:v>
                </c:pt>
                <c:pt idx="303">
                  <c:v>-1.00107887958843</c:v>
                </c:pt>
                <c:pt idx="304">
                  <c:v>-1.0010474354525201</c:v>
                </c:pt>
                <c:pt idx="305">
                  <c:v>-1.0010170044009801</c:v>
                </c:pt>
                <c:pt idx="306">
                  <c:v>-1.0009875547248701</c:v>
                </c:pt>
                <c:pt idx="307">
                  <c:v>-1.00095905550928</c:v>
                </c:pt>
                <c:pt idx="308">
                  <c:v>-1.0009314766181301</c:v>
                </c:pt>
                <c:pt idx="309">
                  <c:v>-1.0009047886792899</c:v>
                </c:pt>
                <c:pt idx="310">
                  <c:v>-1.0008789630697601</c:v>
                </c:pt>
                <c:pt idx="311">
                  <c:v>-1.00085397190115</c:v>
                </c:pt>
                <c:pt idx="312">
                  <c:v>-1.0008297880053001</c:v>
                </c:pt>
                <c:pt idx="313">
                  <c:v>-1.0008063849201601</c:v>
                </c:pt>
                <c:pt idx="314">
                  <c:v>-1.0007837368757799</c:v>
                </c:pt>
                <c:pt idx="315">
                  <c:v>-1.00076181878061</c:v>
                </c:pt>
                <c:pt idx="316">
                  <c:v>-1.00074060620792</c:v>
                </c:pt>
                <c:pt idx="317">
                  <c:v>-1.0007200753824499</c:v>
                </c:pt>
                <c:pt idx="318">
                  <c:v>-1.0007002031672301</c:v>
                </c:pt>
                <c:pt idx="319">
                  <c:v>-1.00068096705064</c:v>
                </c:pt>
                <c:pt idx="320">
                  <c:v>-1.00066234513365</c:v>
                </c:pt>
                <c:pt idx="321">
                  <c:v>-1.00064431611723</c:v>
                </c:pt>
                <c:pt idx="322">
                  <c:v>-1.00062685929002</c:v>
                </c:pt>
                <c:pt idx="323">
                  <c:v>-1.00060995451607</c:v>
                </c:pt>
                <c:pt idx="324">
                  <c:v>-1.0005935822229299</c:v>
                </c:pt>
                <c:pt idx="325">
                  <c:v>-1.0005777233898401</c:v>
                </c:pt>
                <c:pt idx="326">
                  <c:v>-1.00056235953607</c:v>
                </c:pt>
                <c:pt idx="327">
                  <c:v>-1.00054747270955</c:v>
                </c:pt>
                <c:pt idx="328">
                  <c:v>-1.00053304547564</c:v>
                </c:pt>
                <c:pt idx="329">
                  <c:v>-1.0005190609060599</c:v>
                </c:pt>
                <c:pt idx="330">
                  <c:v>-1.0005055025680201</c:v>
                </c:pt>
                <c:pt idx="331">
                  <c:v>-1.00049235451358</c:v>
                </c:pt>
                <c:pt idx="332">
                  <c:v>-1.00047960126909</c:v>
                </c:pt>
                <c:pt idx="333">
                  <c:v>-1.00046722782492</c:v>
                </c:pt>
                <c:pt idx="334">
                  <c:v>-1.0004552196252801</c:v>
                </c:pt>
                <c:pt idx="335">
                  <c:v>-1.0004435625582799</c:v>
                </c:pt>
                <c:pt idx="336">
                  <c:v>-1.0004322429460699</c:v>
                </c:pt>
                <c:pt idx="337">
                  <c:v>-1.0004212475353</c:v>
                </c:pt>
                <c:pt idx="338">
                  <c:v>-1.00041056348758</c:v>
                </c:pt>
                <c:pt idx="339">
                  <c:v>-1.0004001783702401</c:v>
                </c:pt>
                <c:pt idx="340">
                  <c:v>-1.0003900801471799</c:v>
                </c:pt>
                <c:pt idx="341">
                  <c:v>-1.0003802571699201</c:v>
                </c:pt>
                <c:pt idx="342">
                  <c:v>-1.0003706981687901</c:v>
                </c:pt>
                <c:pt idx="343">
                  <c:v>-1.00036139224429</c:v>
                </c:pt>
                <c:pt idx="344">
                  <c:v>-1.0003523288586</c:v>
                </c:pt>
                <c:pt idx="345">
                  <c:v>-1.00034349782728</c:v>
                </c:pt>
                <c:pt idx="346">
                  <c:v>-1.00033488931105</c:v>
                </c:pt>
                <c:pt idx="347">
                  <c:v>-1.00032649380778</c:v>
                </c:pt>
                <c:pt idx="348">
                  <c:v>-1.00031830214465</c:v>
                </c:pt>
                <c:pt idx="349">
                  <c:v>-1.0003103054703699</c:v>
                </c:pt>
                <c:pt idx="350">
                  <c:v>-1.0003024952476101</c:v>
                </c:pt>
                <c:pt idx="351">
                  <c:v>-1.0002948632455999</c:v>
                </c:pt>
                <c:pt idx="352">
                  <c:v>-1.0002874015327801</c:v>
                </c:pt>
                <c:pt idx="353">
                  <c:v>-1.0002801024696699</c:v>
                </c:pt>
                <c:pt idx="354">
                  <c:v>-1.00027295870182</c:v>
                </c:pt>
                <c:pt idx="355">
                  <c:v>-1.00026596315295</c:v>
                </c:pt>
                <c:pt idx="356">
                  <c:v>-1.00025910901821</c:v>
                </c:pt>
                <c:pt idx="357">
                  <c:v>-1.00025238975749</c:v>
                </c:pt>
                <c:pt idx="358">
                  <c:v>-1.0002457990890099</c:v>
                </c:pt>
                <c:pt idx="359">
                  <c:v>-1.0002393309828701</c:v>
                </c:pt>
                <c:pt idx="360">
                  <c:v>-1.0002329796549001</c:v>
                </c:pt>
                <c:pt idx="361">
                  <c:v>-1.0002267395604401</c:v>
                </c:pt>
                <c:pt idx="362">
                  <c:v>-1.0002206053884199</c:v>
                </c:pt>
                <c:pt idx="363">
                  <c:v>-1.00021457205547</c:v>
                </c:pt>
                <c:pt idx="364">
                  <c:v>-1.00020863470011</c:v>
                </c:pt>
                <c:pt idx="365">
                  <c:v>-1.0002027886771701</c:v>
                </c:pt>
                <c:pt idx="366">
                  <c:v>-1.00019702955223</c:v>
                </c:pt>
                <c:pt idx="367">
                  <c:v>-1.0001913530961699</c:v>
                </c:pt>
                <c:pt idx="368">
                  <c:v>-1.00018575527995</c:v>
                </c:pt>
                <c:pt idx="369">
                  <c:v>-1.0001802322692901</c:v>
                </c:pt>
                <c:pt idx="370">
                  <c:v>-1.0001747804196699</c:v>
                </c:pt>
                <c:pt idx="371">
                  <c:v>-1.0001693962713201</c:v>
                </c:pt>
                <c:pt idx="372">
                  <c:v>-1.0001640765443001</c:v>
                </c:pt>
                <c:pt idx="373">
                  <c:v>-1.00015881813374</c:v>
                </c:pt>
                <c:pt idx="374">
                  <c:v>-1.00015361810515</c:v>
                </c:pt>
                <c:pt idx="375">
                  <c:v>-1.00014847368985</c:v>
                </c:pt>
                <c:pt idx="376">
                  <c:v>-1.00014338228044</c:v>
                </c:pt>
                <c:pt idx="377">
                  <c:v>-1.00013834142643</c:v>
                </c:pt>
                <c:pt idx="378">
                  <c:v>-1.00013334882993</c:v>
                </c:pt>
                <c:pt idx="379">
                  <c:v>-1.0001284023414401</c:v>
                </c:pt>
                <c:pt idx="380">
                  <c:v>-1.0001234999556901</c:v>
                </c:pt>
                <c:pt idx="381">
                  <c:v>-1.00011863980767</c:v>
                </c:pt>
                <c:pt idx="382">
                  <c:v>-1.0001138201686299</c:v>
                </c:pt>
                <c:pt idx="383">
                  <c:v>-1.0001090394422101</c:v>
                </c:pt>
                <c:pt idx="384">
                  <c:v>-1.0001042961607101</c:v>
                </c:pt>
                <c:pt idx="385">
                  <c:v>-1.00009958898132</c:v>
                </c:pt>
                <c:pt idx="386">
                  <c:v>-1.0000949166825599</c:v>
                </c:pt>
                <c:pt idx="387">
                  <c:v>-1.0000902781607</c:v>
                </c:pt>
                <c:pt idx="388">
                  <c:v>-1.0000856724263201</c:v>
                </c:pt>
                <c:pt idx="389">
                  <c:v>-1.0000810986009201</c:v>
                </c:pt>
                <c:pt idx="390">
                  <c:v>-1.00007655591358</c:v>
                </c:pt>
                <c:pt idx="391">
                  <c:v>-1.0000720436977499</c:v>
                </c:pt>
                <c:pt idx="392">
                  <c:v>-1.0000675613880701</c:v>
                </c:pt>
                <c:pt idx="393">
                  <c:v>-1.00006310851728</c:v>
                </c:pt>
                <c:pt idx="394">
                  <c:v>-1.00005868471318</c:v>
                </c:pt>
                <c:pt idx="395">
                  <c:v>-1.0000542896956801</c:v>
                </c:pt>
                <c:pt idx="396">
                  <c:v>-1.00004992327389</c:v>
                </c:pt>
                <c:pt idx="397">
                  <c:v>-1.0000455853433099</c:v>
                </c:pt>
                <c:pt idx="398">
                  <c:v>-1.0000412758830599</c:v>
                </c:pt>
                <c:pt idx="399">
                  <c:v>-1.00003699495317</c:v>
                </c:pt>
                <c:pt idx="400">
                  <c:v>-1.00003274269193</c:v>
                </c:pt>
                <c:pt idx="401">
                  <c:v>-1.00002851931336</c:v>
                </c:pt>
                <c:pt idx="402">
                  <c:v>-1.0000243251046299</c:v>
                </c:pt>
                <c:pt idx="403">
                  <c:v>-1.0000201604236201</c:v>
                </c:pt>
                <c:pt idx="404">
                  <c:v>-1.00001602569653</c:v>
                </c:pt>
                <c:pt idx="405">
                  <c:v>-1.0000119214155001</c:v>
                </c:pt>
                <c:pt idx="406">
                  <c:v>-1.0000078481363499</c:v>
                </c:pt>
                <c:pt idx="407">
                  <c:v>-1.0000038064762999</c:v>
                </c:pt>
                <c:pt idx="408">
                  <c:v>-0.99999979711183595</c:v>
                </c:pt>
                <c:pt idx="409">
                  <c:v>-0.99999582077649596</c:v>
                </c:pt>
                <c:pt idx="410">
                  <c:v>-0.99999187825885605</c:v>
                </c:pt>
                <c:pt idx="411">
                  <c:v>-0.99998797040045795</c:v>
                </c:pt>
                <c:pt idx="412">
                  <c:v>-0.99998409809382505</c:v>
                </c:pt>
                <c:pt idx="413">
                  <c:v>-0.99998026228052805</c:v>
                </c:pt>
                <c:pt idx="414">
                  <c:v>-0.99997646394928397</c:v>
                </c:pt>
                <c:pt idx="415">
                  <c:v>-0.99997270413411399</c:v>
                </c:pt>
                <c:pt idx="416">
                  <c:v>-0.99996898391253697</c:v>
                </c:pt>
                <c:pt idx="417">
                  <c:v>-0.99996530440381104</c:v>
                </c:pt>
                <c:pt idx="418">
                  <c:v>-0.99996166676721598</c:v>
                </c:pt>
                <c:pt idx="419">
                  <c:v>-0.99995807220038102</c:v>
                </c:pt>
                <c:pt idx="420">
                  <c:v>-0.999954521937651</c:v>
                </c:pt>
                <c:pt idx="421">
                  <c:v>-0.999951017248492</c:v>
                </c:pt>
                <c:pt idx="422">
                  <c:v>-0.99994755943593905</c:v>
                </c:pt>
                <c:pt idx="423">
                  <c:v>-0.99994414983508495</c:v>
                </c:pt>
                <c:pt idx="424">
                  <c:v>-0.99994078981159995</c:v>
                </c:pt>
                <c:pt idx="425">
                  <c:v>-0.99993748076029498</c:v>
                </c:pt>
                <c:pt idx="426">
                  <c:v>-0.99993422410371702</c:v>
                </c:pt>
                <c:pt idx="427">
                  <c:v>-0.99993102129078304</c:v>
                </c:pt>
                <c:pt idx="428">
                  <c:v>-0.99992787379545001</c:v>
                </c:pt>
                <c:pt idx="429">
                  <c:v>-0.999924783115414</c:v>
                </c:pt>
                <c:pt idx="430">
                  <c:v>-0.999921750770845</c:v>
                </c:pt>
                <c:pt idx="431">
                  <c:v>-0.999918778303161</c:v>
                </c:pt>
                <c:pt idx="432">
                  <c:v>-0.99991586727381798</c:v>
                </c:pt>
                <c:pt idx="433">
                  <c:v>-0.99991301926315501</c:v>
                </c:pt>
                <c:pt idx="434">
                  <c:v>-0.99991023586924399</c:v>
                </c:pt>
                <c:pt idx="435">
                  <c:v>-0.99990751870679095</c:v>
                </c:pt>
                <c:pt idx="436">
                  <c:v>-0.99990486940605305</c:v>
                </c:pt>
                <c:pt idx="437">
                  <c:v>-0.99990228961179195</c:v>
                </c:pt>
                <c:pt idx="438">
                  <c:v>-0.99989978098225196</c:v>
                </c:pt>
                <c:pt idx="439">
                  <c:v>-0.99989734518816498</c:v>
                </c:pt>
                <c:pt idx="440">
                  <c:v>-0.99989498391178899</c:v>
                </c:pt>
                <c:pt idx="441">
                  <c:v>-0.99989269884595999</c:v>
                </c:pt>
                <c:pt idx="442">
                  <c:v>-0.999890491693185</c:v>
                </c:pt>
                <c:pt idx="443">
                  <c:v>-0.99988836416475002</c:v>
                </c:pt>
                <c:pt idx="444">
                  <c:v>-0.99988631797985505</c:v>
                </c:pt>
                <c:pt idx="445">
                  <c:v>-0.999884354864776</c:v>
                </c:pt>
                <c:pt idx="446">
                  <c:v>-0.99988247655204598</c:v>
                </c:pt>
                <c:pt idx="447">
                  <c:v>-0.99988068477966396</c:v>
                </c:pt>
                <c:pt idx="448">
                  <c:v>-0.99987898129032104</c:v>
                </c:pt>
                <c:pt idx="449">
                  <c:v>-0.99987736783065795</c:v>
                </c:pt>
                <c:pt idx="450">
                  <c:v>-0.99987584615052905</c:v>
                </c:pt>
                <c:pt idx="451">
                  <c:v>-0.99987441800230603</c:v>
                </c:pt>
                <c:pt idx="452">
                  <c:v>-0.99987308514018503</c:v>
                </c:pt>
                <c:pt idx="453">
                  <c:v>-0.999871849319527</c:v>
                </c:pt>
                <c:pt idx="454">
                  <c:v>-0.99987071229621005</c:v>
                </c:pt>
                <c:pt idx="455">
                  <c:v>-0.99986967582600295</c:v>
                </c:pt>
                <c:pt idx="456">
                  <c:v>-0.99986874166396</c:v>
                </c:pt>
                <c:pt idx="457">
                  <c:v>-0.99986791156383203</c:v>
                </c:pt>
                <c:pt idx="458">
                  <c:v>-0.99986718727749602</c:v>
                </c:pt>
                <c:pt idx="459">
                  <c:v>-0.99986657055440098</c:v>
                </c:pt>
                <c:pt idx="460">
                  <c:v>-0.99986606314103299</c:v>
                </c:pt>
                <c:pt idx="461">
                  <c:v>-0.99986566678040001</c:v>
                </c:pt>
                <c:pt idx="462">
                  <c:v>-0.99986538321152296</c:v>
                </c:pt>
                <c:pt idx="463">
                  <c:v>-0.99986521416895502</c:v>
                </c:pt>
                <c:pt idx="464">
                  <c:v>-0.99986516138230797</c:v>
                </c:pt>
                <c:pt idx="465">
                  <c:v>-0.99986522657580001</c:v>
                </c:pt>
                <c:pt idx="466">
                  <c:v>-0.99986541146781205</c:v>
                </c:pt>
                <c:pt idx="467">
                  <c:v>-0.99986571777046596</c:v>
                </c:pt>
                <c:pt idx="468">
                  <c:v>-0.99986614718920896</c:v>
                </c:pt>
                <c:pt idx="469">
                  <c:v>-0.99986670142242096</c:v>
                </c:pt>
                <c:pt idx="470">
                  <c:v>-0.999867382161028</c:v>
                </c:pt>
                <c:pt idx="471">
                  <c:v>-0.99986819108813296</c:v>
                </c:pt>
                <c:pt idx="472">
                  <c:v>-0.99986912987865895</c:v>
                </c:pt>
                <c:pt idx="473">
                  <c:v>-0.99987020019900397</c:v>
                </c:pt>
                <c:pt idx="474">
                  <c:v>-0.99987140370670702</c:v>
                </c:pt>
                <c:pt idx="475">
                  <c:v>-0.99987274205013199</c:v>
                </c:pt>
                <c:pt idx="476">
                  <c:v>-0.99987421686815703</c:v>
                </c:pt>
                <c:pt idx="477">
                  <c:v>-0.99987582978987599</c:v>
                </c:pt>
                <c:pt idx="478">
                  <c:v>-0.99987758243431601</c:v>
                </c:pt>
                <c:pt idx="479">
                  <c:v>-0.99987947641016495</c:v>
                </c:pt>
                <c:pt idx="480">
                  <c:v>-0.99988151331550101</c:v>
                </c:pt>
                <c:pt idx="481">
                  <c:v>-0.99988369473754501</c:v>
                </c:pt>
                <c:pt idx="482">
                  <c:v>-0.99988602225241396</c:v>
                </c:pt>
                <c:pt idx="483">
                  <c:v>-0.99988849742489305</c:v>
                </c:pt>
                <c:pt idx="484">
                  <c:v>-0.99989112180820205</c:v>
                </c:pt>
                <c:pt idx="485">
                  <c:v>-0.99989389694379605</c:v>
                </c:pt>
                <c:pt idx="486">
                  <c:v>-0.99989682436114602</c:v>
                </c:pt>
                <c:pt idx="487">
                  <c:v>-0.99989990557755204</c:v>
                </c:pt>
                <c:pt idx="488">
                  <c:v>-0.99990314209795395</c:v>
                </c:pt>
                <c:pt idx="489">
                  <c:v>-0.99990653541475405</c:v>
                </c:pt>
                <c:pt idx="490">
                  <c:v>-0.99991008700764406</c:v>
                </c:pt>
                <c:pt idx="491">
                  <c:v>-0.99991379834344696</c:v>
                </c:pt>
                <c:pt idx="492">
                  <c:v>-0.99991767087595795</c:v>
                </c:pt>
                <c:pt idx="493">
                  <c:v>-0.99992170604580699</c:v>
                </c:pt>
                <c:pt idx="494">
                  <c:v>-0.999925905280308</c:v>
                </c:pt>
                <c:pt idx="495">
                  <c:v>-0.999930269993341</c:v>
                </c:pt>
                <c:pt idx="496">
                  <c:v>-0.99993480158521397</c:v>
                </c:pt>
                <c:pt idx="497">
                  <c:v>-0.99993950144255905</c:v>
                </c:pt>
                <c:pt idx="498">
                  <c:v>-0.99994437093821198</c:v>
                </c:pt>
                <c:pt idx="499">
                  <c:v>-0.99994941143111205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18E-41EE-9CDF-30EBB523135A}"/>
            </c:ext>
          </c:extLst>
        </c:ser>
        <c:ser>
          <c:idx val="7"/>
          <c:order val="7"/>
          <c:tx>
            <c:v>singlet lambda=1e-20 model FF</c:v>
          </c:tx>
          <c:spPr>
            <a:ln w="25400" cap="rnd">
              <a:solidFill>
                <a:srgbClr val="663300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model_predictions!$A$3:$A$502</c:f>
              <c:numCache>
                <c:formatCode>General</c:formatCode>
                <c:ptCount val="5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</c:numCache>
            </c:numRef>
          </c:xVal>
          <c:yVal>
            <c:numRef>
              <c:f>model_predictions!$H$3:$H$502</c:f>
              <c:numCache>
                <c:formatCode>General</c:formatCode>
                <c:ptCount val="500"/>
                <c:pt idx="0">
                  <c:v>-21.0749755899507</c:v>
                </c:pt>
                <c:pt idx="1">
                  <c:v>-17.184861459629001</c:v>
                </c:pt>
                <c:pt idx="2">
                  <c:v>-14.0617365049086</c:v>
                </c:pt>
                <c:pt idx="3">
                  <c:v>-11.5527735910481</c:v>
                </c:pt>
                <c:pt idx="4">
                  <c:v>-9.5351846701440692</c:v>
                </c:pt>
                <c:pt idx="5">
                  <c:v>-7.9105237435480298</c:v>
                </c:pt>
                <c:pt idx="6">
                  <c:v>-6.6000175879741301</c:v>
                </c:pt>
                <c:pt idx="7">
                  <c:v>-5.5407494951391998</c:v>
                </c:pt>
                <c:pt idx="8">
                  <c:v>-4.6825490731155703</c:v>
                </c:pt>
                <c:pt idx="9">
                  <c:v>-3.9854648494651901</c:v>
                </c:pt>
                <c:pt idx="10">
                  <c:v>-3.4177165602253599</c:v>
                </c:pt>
                <c:pt idx="11">
                  <c:v>-2.9540410942442499</c:v>
                </c:pt>
                <c:pt idx="12">
                  <c:v>-2.5743605170140702</c:v>
                </c:pt>
                <c:pt idx="13">
                  <c:v>-2.2627127952596999</c:v>
                </c:pt>
                <c:pt idx="14">
                  <c:v>-2.0063961080552999</c:v>
                </c:pt>
                <c:pt idx="15">
                  <c:v>-1.79528624443961</c:v>
                </c:pt>
                <c:pt idx="16">
                  <c:v>-1.62129379604164</c:v>
                </c:pt>
                <c:pt idx="17">
                  <c:v>-1.4779338676673199</c:v>
                </c:pt>
                <c:pt idx="18">
                  <c:v>-1.3599860316235901</c:v>
                </c:pt>
                <c:pt idx="19">
                  <c:v>-1.26322639979156</c:v>
                </c:pt>
                <c:pt idx="20">
                  <c:v>-1.18421711586405</c:v>
                </c:pt>
                <c:pt idx="21">
                  <c:v>-1.1201413940787599</c:v>
                </c:pt>
                <c:pt idx="22">
                  <c:v>-1.06867454865834</c:v>
                </c:pt>
                <c:pt idx="23">
                  <c:v>-1.0278833538044501</c:v>
                </c:pt>
                <c:pt idx="24">
                  <c:v>-0.99614761858719603</c:v>
                </c:pt>
                <c:pt idx="25">
                  <c:v>-0.97209911457380704</c:v>
                </c:pt>
                <c:pt idx="26">
                  <c:v>-0.954574007270234</c:v>
                </c:pt>
                <c:pt idx="27">
                  <c:v>-0.94257575803236104</c:v>
                </c:pt>
                <c:pt idx="28">
                  <c:v>-0.93524611674111402</c:v>
                </c:pt>
                <c:pt idx="29">
                  <c:v>-0.93184234701895396</c:v>
                </c:pt>
                <c:pt idx="30">
                  <c:v>-0.93171923986359695</c:v>
                </c:pt>
                <c:pt idx="31">
                  <c:v>-0.93431479880025703</c:v>
                </c:pt>
                <c:pt idx="32">
                  <c:v>-0.93913873692421801</c:v>
                </c:pt>
                <c:pt idx="33">
                  <c:v>-0.94576312741579505</c:v>
                </c:pt>
                <c:pt idx="34">
                  <c:v>-0.95381470562029003</c:v>
                </c:pt>
                <c:pt idx="35">
                  <c:v>-0.96296844184266805</c:v>
                </c:pt>
                <c:pt idx="36">
                  <c:v>-0.972942097098625</c:v>
                </c:pt>
                <c:pt idx="37">
                  <c:v>-0.98349154522486404</c:v>
                </c:pt>
                <c:pt idx="38">
                  <c:v>-0.99440669881769805</c:v>
                </c:pt>
                <c:pt idx="39">
                  <c:v>-1.0055079172951</c:v>
                </c:pt>
                <c:pt idx="40">
                  <c:v>-1.01664280601648</c:v>
                </c:pt>
                <c:pt idx="41">
                  <c:v>-1.02768333825044</c:v>
                </c:pt>
                <c:pt idx="42">
                  <c:v>-1.0385232487342799</c:v>
                </c:pt>
                <c:pt idx="43">
                  <c:v>-1.04907566007882</c:v>
                </c:pt>
                <c:pt idx="44">
                  <c:v>-1.05927091246411</c:v>
                </c:pt>
                <c:pt idx="45">
                  <c:v>-1.06905457380629</c:v>
                </c:pt>
                <c:pt idx="46">
                  <c:v>-1.0783856125042099</c:v>
                </c:pt>
                <c:pt idx="47">
                  <c:v>-1.08723471848802</c:v>
                </c:pt>
                <c:pt idx="48">
                  <c:v>-1.0955827609542901</c:v>
                </c:pt>
                <c:pt idx="49">
                  <c:v>-1.1034193731519999</c:v>
                </c:pt>
                <c:pt idx="50">
                  <c:v>-1.1107416560763399</c:v>
                </c:pt>
                <c:pt idx="51">
                  <c:v>-1.1175529940718001</c:v>
                </c:pt>
                <c:pt idx="52">
                  <c:v>-1.12386197624162</c:v>
                </c:pt>
                <c:pt idx="53">
                  <c:v>-1.12968141827243</c:v>
                </c:pt>
                <c:pt idx="54">
                  <c:v>-1.1350274798564499</c:v>
                </c:pt>
                <c:pt idx="55">
                  <c:v>-1.1399188733515999</c:v>
                </c:pt>
                <c:pt idx="56">
                  <c:v>-1.14437615967766</c:v>
                </c:pt>
                <c:pt idx="57">
                  <c:v>-1.1484211277047101</c:v>
                </c:pt>
                <c:pt idx="58">
                  <c:v>-1.15207625354747</c:v>
                </c:pt>
                <c:pt idx="59">
                  <c:v>-1.15536423622873</c:v>
                </c:pt>
                <c:pt idx="60">
                  <c:v>-1.15830760611296</c:v>
                </c:pt>
                <c:pt idx="61">
                  <c:v>-1.1609284023362301</c:v>
                </c:pt>
                <c:pt idx="62">
                  <c:v>-1.1632479151774799</c:v>
                </c:pt>
                <c:pt idx="63">
                  <c:v>-1.1652864889460599</c:v>
                </c:pt>
                <c:pt idx="64">
                  <c:v>-1.1670633805277699</c:v>
                </c:pt>
                <c:pt idx="65">
                  <c:v>-1.1685966682754401</c:v>
                </c:pt>
                <c:pt idx="66">
                  <c:v>-1.16990320549621</c:v>
                </c:pt>
                <c:pt idx="67">
                  <c:v>-1.1709986124251099</c:v>
                </c:pt>
                <c:pt idx="68">
                  <c:v>-1.17189730033324</c:v>
                </c:pt>
                <c:pt idx="69">
                  <c:v>-1.1726125213374201</c:v>
                </c:pt>
                <c:pt idx="70">
                  <c:v>-1.17315643758434</c:v>
                </c:pt>
                <c:pt idx="71">
                  <c:v>-1.1735402037863401</c:v>
                </c:pt>
                <c:pt idx="72">
                  <c:v>-1.17377405757746</c:v>
                </c:pt>
                <c:pt idx="73">
                  <c:v>-1.17386741281186</c:v>
                </c:pt>
                <c:pt idx="74">
                  <c:v>-1.17382895169923</c:v>
                </c:pt>
                <c:pt idx="75">
                  <c:v>-1.17366671251365</c:v>
                </c:pt>
                <c:pt idx="76">
                  <c:v>-1.17338817046972</c:v>
                </c:pt>
                <c:pt idx="77">
                  <c:v>-1.17300031018135</c:v>
                </c:pt>
                <c:pt idx="78">
                  <c:v>-1.1725096888631801</c:v>
                </c:pt>
                <c:pt idx="79">
                  <c:v>-1.17192249006973</c:v>
                </c:pt>
                <c:pt idx="80">
                  <c:v>-1.1712445682766801</c:v>
                </c:pt>
                <c:pt idx="81">
                  <c:v>-1.1704814849854199</c:v>
                </c:pt>
                <c:pt idx="82">
                  <c:v>-1.1696385372831</c:v>
                </c:pt>
                <c:pt idx="83">
                  <c:v>-1.1687207799283901</c:v>
                </c:pt>
                <c:pt idx="84">
                  <c:v>-1.16773304207789</c:v>
                </c:pt>
                <c:pt idx="85">
                  <c:v>-1.16667993973948</c:v>
                </c:pt>
                <c:pt idx="86">
                  <c:v>-1.16556588495881</c:v>
                </c:pt>
                <c:pt idx="87">
                  <c:v>-1.16439509263135</c:v>
                </c:pt>
                <c:pt idx="88">
                  <c:v>-1.1631715857015399</c:v>
                </c:pt>
                <c:pt idx="89">
                  <c:v>-1.16189919937487</c:v>
                </c:pt>
                <c:pt idx="90">
                  <c:v>-1.1605815848373799</c:v>
                </c:pt>
                <c:pt idx="91">
                  <c:v>-1.1592222128565599</c:v>
                </c:pt>
                <c:pt idx="92">
                  <c:v>-1.1578243775306201</c:v>
                </c:pt>
                <c:pt idx="93">
                  <c:v>-1.1563912003632</c:v>
                </c:pt>
                <c:pt idx="94">
                  <c:v>-1.1549256347655501</c:v>
                </c:pt>
                <c:pt idx="95">
                  <c:v>-1.1534304710293199</c:v>
                </c:pt>
                <c:pt idx="96">
                  <c:v>-1.15190834176804</c:v>
                </c:pt>
                <c:pt idx="97">
                  <c:v>-1.1503617277920299</c:v>
                </c:pt>
                <c:pt idx="98">
                  <c:v>-1.1487929643591901</c:v>
                </c:pt>
                <c:pt idx="99">
                  <c:v>-1.14720424772963</c:v>
                </c:pt>
                <c:pt idx="100">
                  <c:v>-1.1455976419449101</c:v>
                </c:pt>
                <c:pt idx="101">
                  <c:v>-1.1439750857506199</c:v>
                </c:pt>
                <c:pt idx="102">
                  <c:v>-1.1423383995827501</c:v>
                </c:pt>
                <c:pt idx="103">
                  <c:v>-1.14068929254308</c:v>
                </c:pt>
                <c:pt idx="104">
                  <c:v>-1.1390293692956299</c:v>
                </c:pt>
                <c:pt idx="105">
                  <c:v>-1.13736013682356</c:v>
                </c:pt>
                <c:pt idx="106">
                  <c:v>-1.1356830109949101</c:v>
                </c:pt>
                <c:pt idx="107">
                  <c:v>-1.13399932289364</c:v>
                </c:pt>
                <c:pt idx="108">
                  <c:v>-1.13231032488107</c:v>
                </c:pt>
                <c:pt idx="109">
                  <c:v>-1.1306171963606499</c:v>
                </c:pt>
                <c:pt idx="110">
                  <c:v>-1.1289210492264301</c:v>
                </c:pt>
                <c:pt idx="111">
                  <c:v>-1.12722293298229</c:v>
                </c:pt>
                <c:pt idx="112">
                  <c:v>-1.1255238395249201</c:v>
                </c:pt>
                <c:pt idx="113">
                  <c:v>-1.1238247075887899</c:v>
                </c:pt>
                <c:pt idx="114">
                  <c:v>-1.1221264268558599</c:v>
                </c:pt>
                <c:pt idx="115">
                  <c:v>-1.1204298417365199</c:v>
                </c:pt>
                <c:pt idx="116">
                  <c:v>-1.1187357548313399</c:v>
                </c:pt>
                <c:pt idx="117">
                  <c:v>-1.11704493008588</c:v>
                </c:pt>
                <c:pt idx="118">
                  <c:v>-1.11535809565247</c:v>
                </c:pt>
                <c:pt idx="119">
                  <c:v>-1.1136759464747401</c:v>
                </c:pt>
                <c:pt idx="120">
                  <c:v>-1.11199914661121</c:v>
                </c:pt>
                <c:pt idx="121">
                  <c:v>-1.11032833131537</c:v>
                </c:pt>
                <c:pt idx="122">
                  <c:v>-1.1086641088896101</c:v>
                </c:pt>
                <c:pt idx="123">
                  <c:v>-1.10700706233068</c:v>
                </c:pt>
                <c:pt idx="124">
                  <c:v>-1.1053577507838701</c:v>
                </c:pt>
                <c:pt idx="125">
                  <c:v>-1.1037167108230099</c:v>
                </c:pt>
                <c:pt idx="126">
                  <c:v>-1.10208445757266</c:v>
                </c:pt>
                <c:pt idx="127">
                  <c:v>-1.1004614856881501</c:v>
                </c:pt>
                <c:pt idx="128">
                  <c:v>-1.09884827020854</c:v>
                </c:pt>
                <c:pt idx="129">
                  <c:v>-1.09724526729659</c:v>
                </c:pt>
                <c:pt idx="130">
                  <c:v>-1.0956529148791001</c:v>
                </c:pt>
                <c:pt idx="131">
                  <c:v>-1.0940716331999001</c:v>
                </c:pt>
                <c:pt idx="132">
                  <c:v>-1.09250182529704</c:v>
                </c:pt>
                <c:pt idx="133">
                  <c:v>-1.0909438774147699</c:v>
                </c:pt>
                <c:pt idx="134">
                  <c:v>-1.08939815935993</c:v>
                </c:pt>
                <c:pt idx="135">
                  <c:v>-1.0878650248116399</c:v>
                </c:pt>
                <c:pt idx="136">
                  <c:v>-1.08634481159229</c:v>
                </c:pt>
                <c:pt idx="137">
                  <c:v>-1.08483784190695</c:v>
                </c:pt>
                <c:pt idx="138">
                  <c:v>-1.08334442255774</c:v>
                </c:pt>
                <c:pt idx="139">
                  <c:v>-1.0818648451388</c:v>
                </c:pt>
                <c:pt idx="140">
                  <c:v>-1.0803993862169401</c:v>
                </c:pt>
                <c:pt idx="141">
                  <c:v>-1.07894830750242</c:v>
                </c:pt>
                <c:pt idx="142">
                  <c:v>-1.0775118560136601</c:v>
                </c:pt>
                <c:pt idx="143">
                  <c:v>-1.0760902642391601</c:v>
                </c:pt>
                <c:pt idx="144">
                  <c:v>-1.0746837502995601</c:v>
                </c:pt>
                <c:pt idx="145">
                  <c:v>-1.0732925181120201</c:v>
                </c:pt>
                <c:pt idx="146">
                  <c:v>-1.07191675755909</c:v>
                </c:pt>
                <c:pt idx="147">
                  <c:v>-1.0705566446633601</c:v>
                </c:pt>
                <c:pt idx="148">
                  <c:v>-1.0692123417694399</c:v>
                </c:pt>
                <c:pt idx="149">
                  <c:v>-1.06788399773403</c:v>
                </c:pt>
                <c:pt idx="150">
                  <c:v>-1.0665717481247501</c:v>
                </c:pt>
                <c:pt idx="151">
                  <c:v>-1.0652757154282599</c:v>
                </c:pt>
                <c:pt idx="152">
                  <c:v>-1.0639960092679399</c:v>
                </c:pt>
                <c:pt idx="153">
                  <c:v>-1.0627327266309401</c:v>
                </c:pt>
                <c:pt idx="154">
                  <c:v>-1.06148595210491</c:v>
                </c:pt>
                <c:pt idx="155">
                  <c:v>-1.06025575812372</c:v>
                </c:pt>
                <c:pt idx="156">
                  <c:v>-1.0590422052222099</c:v>
                </c:pt>
                <c:pt idx="157">
                  <c:v>-1.0578453422993199</c:v>
                </c:pt>
                <c:pt idx="158">
                  <c:v>-1.0566652068891</c:v>
                </c:pt>
                <c:pt idx="159">
                  <c:v>-1.05550182543909</c:v>
                </c:pt>
                <c:pt idx="160">
                  <c:v>-1.0543552135954</c:v>
                </c:pt>
                <c:pt idx="161">
                  <c:v>-1.05322537649384</c:v>
                </c:pt>
                <c:pt idx="162">
                  <c:v>-1.05211230905638</c:v>
                </c:pt>
                <c:pt idx="163">
                  <c:v>-1.0510159962922401</c:v>
                </c:pt>
                <c:pt idx="164">
                  <c:v>-1.0499364136030001</c:v>
                </c:pt>
                <c:pt idx="165">
                  <c:v>-1.0488735270908001</c:v>
                </c:pt>
                <c:pt idx="166">
                  <c:v>-1.04782729386913</c:v>
                </c:pt>
                <c:pt idx="167">
                  <c:v>-1.04679766237545</c:v>
                </c:pt>
                <c:pt idx="168">
                  <c:v>-1.04578457268485</c:v>
                </c:pt>
                <c:pt idx="169">
                  <c:v>-1.0447879568242799</c:v>
                </c:pt>
                <c:pt idx="170">
                  <c:v>-1.0438077390865901</c:v>
                </c:pt>
                <c:pt idx="171">
                  <c:v>-1.04284383634375</c:v>
                </c:pt>
                <c:pt idx="172">
                  <c:v>-1.04189615835876</c:v>
                </c:pt>
                <c:pt idx="173">
                  <c:v>-1.0409646080956401</c:v>
                </c:pt>
                <c:pt idx="174">
                  <c:v>-1.0400490820270101</c:v>
                </c:pt>
                <c:pt idx="175">
                  <c:v>-1.0391494704386799</c:v>
                </c:pt>
                <c:pt idx="176">
                  <c:v>-1.0382656577309499</c:v>
                </c:pt>
                <c:pt idx="177">
                  <c:v>-1.0373975227160399</c:v>
                </c:pt>
                <c:pt idx="178">
                  <c:v>-1.0365449389113399</c:v>
                </c:pt>
                <c:pt idx="179">
                  <c:v>-1.03570777482812</c:v>
                </c:pt>
                <c:pt idx="180">
                  <c:v>-1.0348858942553101</c:v>
                </c:pt>
                <c:pt idx="181">
                  <c:v>-1.03407915653814</c:v>
                </c:pt>
                <c:pt idx="182">
                  <c:v>-1.03328741685126</c:v>
                </c:pt>
                <c:pt idx="183">
                  <c:v>-1.03251052646618</c:v>
                </c:pt>
                <c:pt idx="184">
                  <c:v>-1.0317483330128601</c:v>
                </c:pt>
                <c:pt idx="185">
                  <c:v>-1.03100068073508</c:v>
                </c:pt>
                <c:pt idx="186">
                  <c:v>-1.0302674107396499</c:v>
                </c:pt>
                <c:pt idx="187">
                  <c:v>-1.02954836123919</c:v>
                </c:pt>
                <c:pt idx="188">
                  <c:v>-1.0288433677883699</c:v>
                </c:pt>
                <c:pt idx="189">
                  <c:v>-1.02815226351363</c:v>
                </c:pt>
                <c:pt idx="190">
                  <c:v>-1.0274748793361399</c:v>
                </c:pt>
                <c:pt idx="191">
                  <c:v>-1.02681104418812</c:v>
                </c:pt>
                <c:pt idx="192">
                  <c:v>-1.0261605852223901</c:v>
                </c:pt>
                <c:pt idx="193">
                  <c:v>-1.0255233280151299</c:v>
                </c:pt>
                <c:pt idx="194">
                  <c:v>-1.02489909676194</c:v>
                </c:pt>
                <c:pt idx="195">
                  <c:v>-1.0242877144671101</c:v>
                </c:pt>
                <c:pt idx="196">
                  <c:v>-1.02368900312622</c:v>
                </c:pt>
                <c:pt idx="197">
                  <c:v>-1.0231027839020701</c:v>
                </c:pt>
                <c:pt idx="198">
                  <c:v>-1.022528877294</c:v>
                </c:pt>
                <c:pt idx="199">
                  <c:v>-1.0219671033006801</c:v>
                </c:pt>
                <c:pt idx="200">
                  <c:v>-1.02141728157644</c:v>
                </c:pt>
                <c:pt idx="201">
                  <c:v>-1.02087923158125</c:v>
                </c:pt>
                <c:pt idx="202">
                  <c:v>-1.02035277272435</c:v>
                </c:pt>
                <c:pt idx="203">
                  <c:v>-1.01983772450184</c:v>
                </c:pt>
                <c:pt idx="204">
                  <c:v>-1.01933390662806</c:v>
                </c:pt>
                <c:pt idx="205">
                  <c:v>-1.0188411391611301</c:v>
                </c:pt>
                <c:pt idx="206">
                  <c:v>-1.01835924262259</c:v>
                </c:pt>
                <c:pt idx="207">
                  <c:v>-1.01788803811137</c:v>
                </c:pt>
                <c:pt idx="208">
                  <c:v>-1.01742734741215</c:v>
                </c:pt>
                <c:pt idx="209">
                  <c:v>-1.0169769930983401</c:v>
                </c:pt>
                <c:pt idx="210">
                  <c:v>-1.0165367986296301</c:v>
                </c:pt>
                <c:pt idx="211">
                  <c:v>-1.01610658844449</c:v>
                </c:pt>
                <c:pt idx="212">
                  <c:v>-1.0156861880475101</c:v>
                </c:pt>
                <c:pt idx="213">
                  <c:v>-1.01527542409192</c:v>
                </c:pt>
                <c:pt idx="214">
                  <c:v>-1.0148741244573301</c:v>
                </c:pt>
                <c:pt idx="215">
                  <c:v>-1.0144821183227699</c:v>
                </c:pt>
                <c:pt idx="216">
                  <c:v>-1.01409923623539</c:v>
                </c:pt>
                <c:pt idx="217">
                  <c:v>-1.01372531017463</c:v>
                </c:pt>
                <c:pt idx="218">
                  <c:v>-1.0133601736123501</c:v>
                </c:pt>
                <c:pt idx="219">
                  <c:v>-1.0130036615688001</c:v>
                </c:pt>
                <c:pt idx="220">
                  <c:v>-1.01265561066465</c:v>
                </c:pt>
                <c:pt idx="221">
                  <c:v>-1.0123158591692401</c:v>
                </c:pt>
                <c:pt idx="222">
                  <c:v>-1.0119842470452001</c:v>
                </c:pt>
                <c:pt idx="223">
                  <c:v>-1.0116606159894601</c:v>
                </c:pt>
                <c:pt idx="224">
                  <c:v>-1.0113448094709401</c:v>
                </c:pt>
                <c:pt idx="225">
                  <c:v>-1.0110366727648501</c:v>
                </c:pt>
                <c:pt idx="226">
                  <c:v>-1.01073605298397</c:v>
                </c:pt>
                <c:pt idx="227">
                  <c:v>-1.0104427991068201</c:v>
                </c:pt>
                <c:pt idx="228">
                  <c:v>-1.0101567620028999</c:v>
                </c:pt>
                <c:pt idx="229">
                  <c:v>-1.00987779445523</c:v>
                </c:pt>
                <c:pt idx="230">
                  <c:v>-1.00960575118014</c:v>
                </c:pt>
                <c:pt idx="231">
                  <c:v>-1.0093404888445201</c:v>
                </c:pt>
                <c:pt idx="232">
                  <c:v>-1.00908186608063</c:v>
                </c:pt>
                <c:pt idx="233">
                  <c:v>-1.00882974349855</c:v>
                </c:pt>
                <c:pt idx="234">
                  <c:v>-1.0085839836964099</c:v>
                </c:pt>
                <c:pt idx="235">
                  <c:v>-1.0083444512684701</c:v>
                </c:pt>
                <c:pt idx="236">
                  <c:v>-1.0081110128111499</c:v>
                </c:pt>
                <c:pt idx="237">
                  <c:v>-1.0078835369271599</c:v>
                </c:pt>
                <c:pt idx="238">
                  <c:v>-1.00766189422775</c:v>
                </c:pt>
                <c:pt idx="239">
                  <c:v>-1.0074459573332</c:v>
                </c:pt>
                <c:pt idx="240">
                  <c:v>-1.0072356008716501</c:v>
                </c:pt>
                <c:pt idx="241">
                  <c:v>-1.00703070147639</c:v>
                </c:pt>
                <c:pt idx="242">
                  <c:v>-1.00683113778157</c:v>
                </c:pt>
                <c:pt idx="243">
                  <c:v>-1.0066367904165601</c:v>
                </c:pt>
                <c:pt idx="244">
                  <c:v>-1.0064475419989101</c:v>
                </c:pt>
                <c:pt idx="245">
                  <c:v>-1.00626327712611</c:v>
                </c:pt>
                <c:pt idx="246">
                  <c:v>-1.0060838823661</c:v>
                </c:pt>
                <c:pt idx="247">
                  <c:v>-1.0059092462466499</c:v>
                </c:pt>
                <c:pt idx="248">
                  <c:v>-1.00573925924376</c:v>
                </c:pt>
                <c:pt idx="249">
                  <c:v>-1.0055738137689501</c:v>
                </c:pt>
                <c:pt idx="250">
                  <c:v>-1.00541280415574</c:v>
                </c:pt>
                <c:pt idx="251">
                  <c:v>-1.0052561266451501</c:v>
                </c:pt>
                <c:pt idx="252">
                  <c:v>-1.00510367937045</c:v>
                </c:pt>
                <c:pt idx="253">
                  <c:v>-1.00495536234118</c:v>
                </c:pt>
                <c:pt idx="254">
                  <c:v>-1.0048110774263601</c:v>
                </c:pt>
                <c:pt idx="255">
                  <c:v>-1.0046707283371601</c:v>
                </c:pt>
                <c:pt idx="256">
                  <c:v>-1.0045342206089301</c:v>
                </c:pt>
                <c:pt idx="257">
                  <c:v>-1.0044014615826</c:v>
                </c:pt>
                <c:pt idx="258">
                  <c:v>-1.0042723603857</c:v>
                </c:pt>
                <c:pt idx="259">
                  <c:v>-1.0041468279128301</c:v>
                </c:pt>
                <c:pt idx="260">
                  <c:v>-1.00402477680568</c:v>
                </c:pt>
                <c:pt idx="261">
                  <c:v>-1.00390612143276</c:v>
                </c:pt>
                <c:pt idx="262">
                  <c:v>-1.0037907778686901</c:v>
                </c:pt>
                <c:pt idx="263">
                  <c:v>-1.0036786638732</c:v>
                </c:pt>
                <c:pt idx="264">
                  <c:v>-1.0035696988699001</c:v>
                </c:pt>
                <c:pt idx="265">
                  <c:v>-1.0034638039247401</c:v>
                </c:pt>
                <c:pt idx="266">
                  <c:v>-1.0033609017243199</c:v>
                </c:pt>
                <c:pt idx="267">
                  <c:v>-1.0032609165539299</c:v>
                </c:pt>
                <c:pt idx="268">
                  <c:v>-1.0031637742755199</c:v>
                </c:pt>
                <c:pt idx="269">
                  <c:v>-1.00306940230552</c:v>
                </c:pt>
                <c:pt idx="270">
                  <c:v>-1.00297772959252</c:v>
                </c:pt>
                <c:pt idx="271">
                  <c:v>-1.00288868659492</c:v>
                </c:pt>
                <c:pt idx="272">
                  <c:v>-1.00280220525848</c:v>
                </c:pt>
                <c:pt idx="273">
                  <c:v>-1.0027182189938999</c:v>
                </c:pt>
                <c:pt idx="274">
                  <c:v>-1.0026366626543199</c:v>
                </c:pt>
                <c:pt idx="275">
                  <c:v>-1.0025574725128701</c:v>
                </c:pt>
                <c:pt idx="276">
                  <c:v>-1.0024805862402399</c:v>
                </c:pt>
                <c:pt idx="277">
                  <c:v>-1.00240594288228</c:v>
                </c:pt>
                <c:pt idx="278">
                  <c:v>-1.0023334828377</c:v>
                </c:pt>
                <c:pt idx="279">
                  <c:v>-1.00226314783576</c:v>
                </c:pt>
                <c:pt idx="280">
                  <c:v>-1.0021948809141801</c:v>
                </c:pt>
                <c:pt idx="281">
                  <c:v>-1.0021286263970499</c:v>
                </c:pt>
                <c:pt idx="282">
                  <c:v>-1.00206432987287</c:v>
                </c:pt>
                <c:pt idx="283">
                  <c:v>-1.0020019381728</c:v>
                </c:pt>
                <c:pt idx="284">
                  <c:v>-1.0019413993489501</c:v>
                </c:pt>
                <c:pt idx="285">
                  <c:v>-1.0018826626528901</c:v>
                </c:pt>
                <c:pt idx="286">
                  <c:v>-1.0018256785142701</c:v>
                </c:pt>
                <c:pt idx="287">
                  <c:v>-1.0017703985197099</c:v>
                </c:pt>
                <c:pt idx="288">
                  <c:v>-1.00171677539172</c:v>
                </c:pt>
                <c:pt idx="289">
                  <c:v>-1.0016647629679301</c:v>
                </c:pt>
                <c:pt idx="290">
                  <c:v>-1.00161431618049</c:v>
                </c:pt>
                <c:pt idx="291">
                  <c:v>-1.0015653910356299</c:v>
                </c:pt>
                <c:pt idx="292">
                  <c:v>-1.0015179445934601</c:v>
                </c:pt>
                <c:pt idx="293">
                  <c:v>-1.0014719349479899</c:v>
                </c:pt>
                <c:pt idx="294">
                  <c:v>-1.0014273212073601</c:v>
                </c:pt>
                <c:pt idx="295">
                  <c:v>-1.0013840634742699</c:v>
                </c:pt>
                <c:pt idx="296">
                  <c:v>-1.0013421228267001</c:v>
                </c:pt>
                <c:pt idx="297">
                  <c:v>-1.0013014612987901</c:v>
                </c:pt>
                <c:pt idx="298">
                  <c:v>-1.00126204186197</c:v>
                </c:pt>
                <c:pt idx="299">
                  <c:v>-1.0012238284064201</c:v>
                </c:pt>
                <c:pt idx="300">
                  <c:v>-1.00118678572261</c:v>
                </c:pt>
                <c:pt idx="301">
                  <c:v>-1.00115087948325</c:v>
                </c:pt>
                <c:pt idx="302">
                  <c:v>-1.00111607622532</c:v>
                </c:pt>
                <c:pt idx="303">
                  <c:v>-1.00108234333251</c:v>
                </c:pt>
                <c:pt idx="304">
                  <c:v>-1.00104964901779</c:v>
                </c:pt>
                <c:pt idx="305">
                  <c:v>-1.0010179623062601</c:v>
                </c:pt>
                <c:pt idx="306">
                  <c:v>-1.0009872530182999</c:v>
                </c:pt>
                <c:pt idx="307">
                  <c:v>-1.0009574917528701</c:v>
                </c:pt>
                <c:pt idx="308">
                  <c:v>-1.00092864987116</c:v>
                </c:pt>
                <c:pt idx="309">
                  <c:v>-1.0009006994804599</c:v>
                </c:pt>
                <c:pt idx="310">
                  <c:v>-1.0008736134182299</c:v>
                </c:pt>
                <c:pt idx="311">
                  <c:v>-1.00084736523647</c:v>
                </c:pt>
                <c:pt idx="312">
                  <c:v>-1.00082192918636</c:v>
                </c:pt>
                <c:pt idx="313">
                  <c:v>-1.00079728020307</c:v>
                </c:pt>
                <c:pt idx="314">
                  <c:v>-1.00077339389089</c:v>
                </c:pt>
                <c:pt idx="315">
                  <c:v>-1.00075024650858</c:v>
                </c:pt>
                <c:pt idx="316">
                  <c:v>-1.0007278149549801</c:v>
                </c:pt>
                <c:pt idx="317">
                  <c:v>-1.00070607675479</c:v>
                </c:pt>
                <c:pt idx="318">
                  <c:v>-1.00068501004474</c:v>
                </c:pt>
                <c:pt idx="319">
                  <c:v>-1.00066459355981</c:v>
                </c:pt>
                <c:pt idx="320">
                  <c:v>-1.0006448066198901</c:v>
                </c:pt>
                <c:pt idx="321">
                  <c:v>-1.0006256291165001</c:v>
                </c:pt>
                <c:pt idx="322">
                  <c:v>-1.00060704149986</c:v>
                </c:pt>
                <c:pt idx="323">
                  <c:v>-1.00058902476615</c:v>
                </c:pt>
                <c:pt idx="324">
                  <c:v>-1.0005715604449901</c:v>
                </c:pt>
                <c:pt idx="325">
                  <c:v>-1.00055463058717</c:v>
                </c:pt>
                <c:pt idx="326">
                  <c:v>-1.0005382177526101</c:v>
                </c:pt>
                <c:pt idx="327">
                  <c:v>-1.0005223049985199</c:v>
                </c:pt>
                <c:pt idx="328">
                  <c:v>-1.0005068758678</c:v>
                </c:pt>
                <c:pt idx="329">
                  <c:v>-1.0004919143776401</c:v>
                </c:pt>
                <c:pt idx="330">
                  <c:v>-1.00047740500836</c:v>
                </c:pt>
                <c:pt idx="331">
                  <c:v>-1.0004633326924599</c:v>
                </c:pt>
                <c:pt idx="332">
                  <c:v>-1.00044968280385</c:v>
                </c:pt>
                <c:pt idx="333">
                  <c:v>-1.0004364411473301</c:v>
                </c:pt>
                <c:pt idx="334">
                  <c:v>-1.00042359394825</c:v>
                </c:pt>
                <c:pt idx="335">
                  <c:v>-1.0004111278423899</c:v>
                </c:pt>
                <c:pt idx="336">
                  <c:v>-1.0003990298659999</c:v>
                </c:pt>
                <c:pt idx="337">
                  <c:v>-1.0003872874461199</c:v>
                </c:pt>
                <c:pt idx="338">
                  <c:v>-1.0003758883909899</c:v>
                </c:pt>
                <c:pt idx="339">
                  <c:v>-1.0003648208807501</c:v>
                </c:pt>
                <c:pt idx="340">
                  <c:v>-1.0003540734582299</c:v>
                </c:pt>
                <c:pt idx="341">
                  <c:v>-1.0003436350200401</c:v>
                </c:pt>
                <c:pt idx="342">
                  <c:v>-1.00033349480776</c:v>
                </c:pt>
                <c:pt idx="343">
                  <c:v>-1.00032364239931</c:v>
                </c:pt>
                <c:pt idx="344">
                  <c:v>-1.00031406770056</c:v>
                </c:pt>
                <c:pt idx="345">
                  <c:v>-1.0003047609370599</c:v>
                </c:pt>
                <c:pt idx="346">
                  <c:v>-1.0002957126459799</c:v>
                </c:pt>
                <c:pt idx="347">
                  <c:v>-1.00028691366817</c:v>
                </c:pt>
                <c:pt idx="348">
                  <c:v>-1.0002783551404499</c:v>
                </c:pt>
                <c:pt idx="349">
                  <c:v>-1.0002700284880199</c:v>
                </c:pt>
                <c:pt idx="350">
                  <c:v>-1.00026192541702</c:v>
                </c:pt>
                <c:pt idx="351">
                  <c:v>-1.0002540379073399</c:v>
                </c:pt>
                <c:pt idx="352">
                  <c:v>-1.0002463582054499</c:v>
                </c:pt>
                <c:pt idx="353">
                  <c:v>-1.0002388788174801</c:v>
                </c:pt>
                <c:pt idx="354">
                  <c:v>-1.0002315925024401</c:v>
                </c:pt>
                <c:pt idx="355">
                  <c:v>-1.0002244922655501</c:v>
                </c:pt>
                <c:pt idx="356">
                  <c:v>-1.00021757135176</c:v>
                </c:pt>
                <c:pt idx="357">
                  <c:v>-1.00021082323938</c:v>
                </c:pt>
                <c:pt idx="358">
                  <c:v>-1.0002042416338399</c:v>
                </c:pt>
                <c:pt idx="359">
                  <c:v>-1.0001978204616699</c:v>
                </c:pt>
                <c:pt idx="360">
                  <c:v>-1.0001915538645001</c:v>
                </c:pt>
                <c:pt idx="361">
                  <c:v>-1.00018543619327</c:v>
                </c:pt>
                <c:pt idx="362">
                  <c:v>-1.0001794620025599</c:v>
                </c:pt>
                <c:pt idx="363">
                  <c:v>-1.00017362604503</c:v>
                </c:pt>
                <c:pt idx="364">
                  <c:v>-1.0001679232659799</c:v>
                </c:pt>
                <c:pt idx="365">
                  <c:v>-1.00016234879807</c:v>
                </c:pt>
                <c:pt idx="366">
                  <c:v>-1.0001568979561499</c:v>
                </c:pt>
                <c:pt idx="367">
                  <c:v>-1.0001515662321501</c:v>
                </c:pt>
                <c:pt idx="368">
                  <c:v>-1.0001463492901801</c:v>
                </c:pt>
                <c:pt idx="369">
                  <c:v>-1.00014124296169</c:v>
                </c:pt>
                <c:pt idx="370">
                  <c:v>-1.0001362432407199</c:v>
                </c:pt>
                <c:pt idx="371">
                  <c:v>-1.00013134627935</c:v>
                </c:pt>
                <c:pt idx="372">
                  <c:v>-1.0001265483831401</c:v>
                </c:pt>
                <c:pt idx="373">
                  <c:v>-1.00012184600676</c:v>
                </c:pt>
                <c:pt idx="374">
                  <c:v>-1.0001172357497099</c:v>
                </c:pt>
                <c:pt idx="375">
                  <c:v>-1.00011271435211</c:v>
                </c:pt>
                <c:pt idx="376">
                  <c:v>-1.0001082786905999</c:v>
                </c:pt>
                <c:pt idx="377">
                  <c:v>-1.0001039257744</c:v>
                </c:pt>
                <c:pt idx="378">
                  <c:v>-1.0000996527413299</c:v>
                </c:pt>
                <c:pt idx="379">
                  <c:v>-1.0000954568540801</c:v>
                </c:pt>
                <c:pt idx="380">
                  <c:v>-1.00009133549647</c:v>
                </c:pt>
                <c:pt idx="381">
                  <c:v>-1.00008728616979</c:v>
                </c:pt>
                <c:pt idx="382">
                  <c:v>-1.00008330648933</c:v>
                </c:pt>
                <c:pt idx="383">
                  <c:v>-1.0000793941808901</c:v>
                </c:pt>
                <c:pt idx="384">
                  <c:v>-1.0000755470774201</c:v>
                </c:pt>
                <c:pt idx="385">
                  <c:v>-1.0000717631157401</c:v>
                </c:pt>
                <c:pt idx="386">
                  <c:v>-1.00006804033335</c:v>
                </c:pt>
                <c:pt idx="387">
                  <c:v>-1.0000643768652799</c:v>
                </c:pt>
                <c:pt idx="388">
                  <c:v>-1.00006077094109</c:v>
                </c:pt>
                <c:pt idx="389">
                  <c:v>-1.0000572208818399</c:v>
                </c:pt>
                <c:pt idx="390">
                  <c:v>-1.0000537250972601</c:v>
                </c:pt>
                <c:pt idx="391">
                  <c:v>-1.0000502820828501</c:v>
                </c:pt>
                <c:pt idx="392">
                  <c:v>-1.0000468904172199</c:v>
                </c:pt>
                <c:pt idx="393">
                  <c:v>-1.00004354875934</c:v>
                </c:pt>
                <c:pt idx="394">
                  <c:v>-1.00004025584593</c:v>
                </c:pt>
                <c:pt idx="395">
                  <c:v>-1.00003701048895</c:v>
                </c:pt>
                <c:pt idx="396">
                  <c:v>-1.00003381157309</c:v>
                </c:pt>
                <c:pt idx="397">
                  <c:v>-1.00003065805334</c:v>
                </c:pt>
                <c:pt idx="398">
                  <c:v>-1.00002754895267</c:v>
                </c:pt>
                <c:pt idx="399">
                  <c:v>-1.0000244833596901</c:v>
                </c:pt>
                <c:pt idx="400">
                  <c:v>-1.0000214604264499</c:v>
                </c:pt>
                <c:pt idx="401">
                  <c:v>-1.0000184793662401</c:v>
                </c:pt>
                <c:pt idx="402">
                  <c:v>-1.00001553945147</c:v>
                </c:pt>
                <c:pt idx="403">
                  <c:v>-1.0000126400116101</c:v>
                </c:pt>
                <c:pt idx="404">
                  <c:v>-1.0000097804311801</c:v>
                </c:pt>
                <c:pt idx="405">
                  <c:v>-1.0000069601477699</c:v>
                </c:pt>
                <c:pt idx="406">
                  <c:v>-1.0000041786501801</c:v>
                </c:pt>
                <c:pt idx="407">
                  <c:v>-1.0000014354764899</c:v>
                </c:pt>
                <c:pt idx="408">
                  <c:v>-0.99999873021233199</c:v>
                </c:pt>
                <c:pt idx="409">
                  <c:v>-0.99999606248907202</c:v>
                </c:pt>
                <c:pt idx="410">
                  <c:v>-0.99999343198213397</c:v>
                </c:pt>
                <c:pt idx="411">
                  <c:v>-0.99999083840932002</c:v>
                </c:pt>
                <c:pt idx="412">
                  <c:v>-0.99998828152919494</c:v>
                </c:pt>
                <c:pt idx="413">
                  <c:v>-0.99998576113950899</c:v>
                </c:pt>
                <c:pt idx="414">
                  <c:v>-0.99998327707566503</c:v>
                </c:pt>
                <c:pt idx="415">
                  <c:v>-0.99998082920923403</c:v>
                </c:pt>
                <c:pt idx="416">
                  <c:v>-0.99997841744649696</c:v>
                </c:pt>
                <c:pt idx="417">
                  <c:v>-0.99997604172704302</c:v>
                </c:pt>
                <c:pt idx="418">
                  <c:v>-0.99997370202239499</c:v>
                </c:pt>
                <c:pt idx="419">
                  <c:v>-0.99997139833468196</c:v>
                </c:pt>
                <c:pt idx="420">
                  <c:v>-0.99996913069534399</c:v>
                </c:pt>
                <c:pt idx="421">
                  <c:v>-0.99996689916387305</c:v>
                </c:pt>
                <c:pt idx="422">
                  <c:v>-0.99996470382659397</c:v>
                </c:pt>
                <c:pt idx="423">
                  <c:v>-0.99996254479547297</c:v>
                </c:pt>
                <c:pt idx="424">
                  <c:v>-0.99996042220696901</c:v>
                </c:pt>
                <c:pt idx="425">
                  <c:v>-0.99995833622091101</c:v>
                </c:pt>
                <c:pt idx="426">
                  <c:v>-0.99995628701941497</c:v>
                </c:pt>
                <c:pt idx="427">
                  <c:v>-0.999954274805821</c:v>
                </c:pt>
                <c:pt idx="428">
                  <c:v>-0.99995229980367295</c:v>
                </c:pt>
                <c:pt idx="429">
                  <c:v>-0.99995036225572198</c:v>
                </c:pt>
                <c:pt idx="430">
                  <c:v>-0.99994846242296098</c:v>
                </c:pt>
                <c:pt idx="431">
                  <c:v>-0.99994660058369</c:v>
                </c:pt>
                <c:pt idx="432">
                  <c:v>-0.99994477703259999</c:v>
                </c:pt>
                <c:pt idx="433">
                  <c:v>-0.99994299207990001</c:v>
                </c:pt>
                <c:pt idx="434">
                  <c:v>-0.99994124605045598</c:v>
                </c:pt>
                <c:pt idx="435">
                  <c:v>-0.99993953928296098</c:v>
                </c:pt>
                <c:pt idx="436">
                  <c:v>-0.99993787212913599</c:v>
                </c:pt>
                <c:pt idx="437">
                  <c:v>-0.99993624495294597</c:v>
                </c:pt>
                <c:pt idx="438">
                  <c:v>-0.99993465812984605</c:v>
                </c:pt>
                <c:pt idx="439">
                  <c:v>-0.99993311204604995</c:v>
                </c:pt>
                <c:pt idx="440">
                  <c:v>-0.99993160709782003</c:v>
                </c:pt>
                <c:pt idx="441">
                  <c:v>-0.99993014369078104</c:v>
                </c:pt>
                <c:pt idx="442">
                  <c:v>-0.999928722239254</c:v>
                </c:pt>
                <c:pt idx="443">
                  <c:v>-0.99992734316561604</c:v>
                </c:pt>
                <c:pt idx="444">
                  <c:v>-0.99992600689967204</c:v>
                </c:pt>
                <c:pt idx="445">
                  <c:v>-0.99992471387805304</c:v>
                </c:pt>
                <c:pt idx="446">
                  <c:v>-0.99992346454363501</c:v>
                </c:pt>
                <c:pt idx="447">
                  <c:v>-0.99992225934497403</c:v>
                </c:pt>
                <c:pt idx="448">
                  <c:v>-0.99992109873575497</c:v>
                </c:pt>
                <c:pt idx="449">
                  <c:v>-0.999919983174275</c:v>
                </c:pt>
                <c:pt idx="450">
                  <c:v>-0.99991891312292003</c:v>
                </c:pt>
                <c:pt idx="451">
                  <c:v>-0.99991788904768297</c:v>
                </c:pt>
                <c:pt idx="452">
                  <c:v>-0.99991691141768102</c:v>
                </c:pt>
                <c:pt idx="453">
                  <c:v>-0.999915980704701</c:v>
                </c:pt>
                <c:pt idx="454">
                  <c:v>-0.99991509738275097</c:v>
                </c:pt>
                <c:pt idx="455">
                  <c:v>-0.999914261927635</c:v>
                </c:pt>
                <c:pt idx="456">
                  <c:v>-0.99991347481654003</c:v>
                </c:pt>
                <c:pt idx="457">
                  <c:v>-0.99991273652763402</c:v>
                </c:pt>
                <c:pt idx="458">
                  <c:v>-0.99991204753968499</c:v>
                </c:pt>
                <c:pt idx="459">
                  <c:v>-0.99991140833169101</c:v>
                </c:pt>
                <c:pt idx="460">
                  <c:v>-0.99991081938252002</c:v>
                </c:pt>
                <c:pt idx="461">
                  <c:v>-0.99991028117057201</c:v>
                </c:pt>
                <c:pt idx="462">
                  <c:v>-0.99990979417344195</c:v>
                </c:pt>
                <c:pt idx="463">
                  <c:v>-0.99990935886760401</c:v>
                </c:pt>
                <c:pt idx="464">
                  <c:v>-0.999908975728109</c:v>
                </c:pt>
                <c:pt idx="465">
                  <c:v>-0.99990864522828504</c:v>
                </c:pt>
                <c:pt idx="466">
                  <c:v>-0.99990836783945602</c:v>
                </c:pt>
                <c:pt idx="467">
                  <c:v>-0.99990814403067196</c:v>
                </c:pt>
                <c:pt idx="468">
                  <c:v>-0.99990797426844602</c:v>
                </c:pt>
                <c:pt idx="469">
                  <c:v>-0.99990785901650803</c:v>
                </c:pt>
                <c:pt idx="470">
                  <c:v>-0.99990779873555902</c:v>
                </c:pt>
                <c:pt idx="471">
                  <c:v>-0.99990779388304596</c:v>
                </c:pt>
                <c:pt idx="472">
                  <c:v>-0.99990784491293905</c:v>
                </c:pt>
                <c:pt idx="473">
                  <c:v>-0.99990795227552498</c:v>
                </c:pt>
                <c:pt idx="474">
                  <c:v>-0.99990811641719801</c:v>
                </c:pt>
                <c:pt idx="475">
                  <c:v>-0.99990833778027599</c:v>
                </c:pt>
                <c:pt idx="476">
                  <c:v>-0.99990861680281096</c:v>
                </c:pt>
                <c:pt idx="477">
                  <c:v>-0.99990895391841506</c:v>
                </c:pt>
                <c:pt idx="478">
                  <c:v>-0.99990934955609301</c:v>
                </c:pt>
                <c:pt idx="479">
                  <c:v>-0.99990980414008301</c:v>
                </c:pt>
                <c:pt idx="480">
                  <c:v>-0.99991031808970998</c:v>
                </c:pt>
                <c:pt idx="481">
                  <c:v>-0.99991089181922999</c:v>
                </c:pt>
                <c:pt idx="482">
                  <c:v>-0.99991152573770303</c:v>
                </c:pt>
                <c:pt idx="483">
                  <c:v>-0.99991222024886295</c:v>
                </c:pt>
                <c:pt idx="484">
                  <c:v>-0.99991297575098903</c:v>
                </c:pt>
                <c:pt idx="485">
                  <c:v>-0.99991379263679503</c:v>
                </c:pt>
                <c:pt idx="486">
                  <c:v>-0.99991467129331602</c:v>
                </c:pt>
                <c:pt idx="487">
                  <c:v>-0.99991561210180702</c:v>
                </c:pt>
                <c:pt idx="488">
                  <c:v>-0.99991661543764299</c:v>
                </c:pt>
                <c:pt idx="489">
                  <c:v>-0.99991768167023298</c:v>
                </c:pt>
                <c:pt idx="490">
                  <c:v>-0.99991881116292702</c:v>
                </c:pt>
                <c:pt idx="491">
                  <c:v>-0.99992000427293903</c:v>
                </c:pt>
                <c:pt idx="492">
                  <c:v>-0.99992126135127601</c:v>
                </c:pt>
                <c:pt idx="493">
                  <c:v>-0.99992258274266199</c:v>
                </c:pt>
                <c:pt idx="494">
                  <c:v>-0.99992396878547496</c:v>
                </c:pt>
                <c:pt idx="495">
                  <c:v>-0.99992541981169103</c:v>
                </c:pt>
                <c:pt idx="496">
                  <c:v>-0.99992693614682604</c:v>
                </c:pt>
                <c:pt idx="497">
                  <c:v>-0.99992851810988403</c:v>
                </c:pt>
                <c:pt idx="498">
                  <c:v>-0.99993016601331597</c:v>
                </c:pt>
                <c:pt idx="499">
                  <c:v>-0.99993188016297396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18E-41EE-9CDF-30EBB52313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9803072"/>
        <c:axId val="679801112"/>
      </c:scatterChart>
      <c:valAx>
        <c:axId val="679803072"/>
        <c:scaling>
          <c:orientation val="minMax"/>
          <c:max val="50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</a:rPr>
                  <a:t>H</a:t>
                </a:r>
                <a:r>
                  <a:rPr lang="en-US" sz="2800" baseline="-25000">
                    <a:solidFill>
                      <a:schemeClr val="tx1"/>
                    </a:solidFill>
                  </a:rPr>
                  <a:t>2</a:t>
                </a:r>
                <a:r>
                  <a:rPr lang="en-US" sz="2800">
                    <a:solidFill>
                      <a:schemeClr val="tx1"/>
                    </a:solidFill>
                  </a:rPr>
                  <a:t> bond length</a:t>
                </a:r>
                <a:r>
                  <a:rPr lang="en-US" sz="2800" baseline="0">
                    <a:solidFill>
                      <a:schemeClr val="tx1"/>
                    </a:solidFill>
                  </a:rPr>
                  <a:t> (pm)</a:t>
                </a:r>
                <a:endParaRPr lang="en-US" sz="2800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9801112"/>
        <c:crossesAt val="-2"/>
        <c:crossBetween val="midCat"/>
      </c:valAx>
      <c:valAx>
        <c:axId val="679801112"/>
        <c:scaling>
          <c:orientation val="minMax"/>
          <c:max val="0"/>
          <c:min val="-1.5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</a:rPr>
                  <a:t>Energy (hartree)</a:t>
                </a:r>
              </a:p>
            </c:rich>
          </c:tx>
          <c:layout>
            <c:manualLayout>
              <c:xMode val="edge"/>
              <c:yMode val="edge"/>
              <c:x val="8.7882218451667549E-3"/>
              <c:y val="0.2024616974317944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9803072"/>
        <c:crosses val="autoZero"/>
        <c:crossBetween val="midCat"/>
      </c:valAx>
      <c:spPr>
        <a:noFill/>
        <a:ln w="25400"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47563423489425316"/>
          <c:y val="6.8136995744327883E-2"/>
          <c:w val="0.4383426659174765"/>
          <c:h val="0.385083107249261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/>
  <sheetViews>
    <sheetView tabSelected="1" zoomScale="101" workbookViewId="0" zoomToFit="1"/>
  </sheetViews>
  <pageMargins left="0.7" right="0.7" top="0.75" bottom="0.75" header="0.3" footer="0.3"/>
  <pageSetup orientation="landscape" verticalDpi="4294967295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zoomScale="10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6807" cy="6290272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C8A9177-F996-AA4D-F5FE-3712E0268FAC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0.30999</cdr:x>
      <cdr:y>0.12374</cdr:y>
    </cdr:from>
    <cdr:to>
      <cdr:x>0.98694</cdr:x>
      <cdr:y>0.42786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A8EED723-A0F4-AC34-1D11-5AD98F719083}"/>
            </a:ext>
          </a:extLst>
        </cdr:cNvPr>
        <cdr:cNvSpPr txBox="1"/>
      </cdr:nvSpPr>
      <cdr:spPr>
        <a:xfrm xmlns:a="http://schemas.openxmlformats.org/drawingml/2006/main">
          <a:off x="2686943" y="779044"/>
          <a:ext cx="5867634" cy="1914747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2000">
              <a:solidFill>
                <a:schemeClr val="tx1"/>
              </a:solidFill>
            </a:rPr>
            <a:t>Morse stretch:</a:t>
          </a:r>
          <a:r>
            <a:rPr lang="en-US" sz="2000" baseline="0">
              <a:solidFill>
                <a:schemeClr val="tx1"/>
              </a:solidFill>
            </a:rPr>
            <a:t> </a:t>
          </a:r>
          <a:r>
            <a:rPr kumimoji="0" lang="en-US" sz="2000" b="0" i="0" u="none" strike="noStrike" kern="0" cap="none" spc="0" normalizeH="0" baseline="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Symbol" panose="05050102010706020507" pitchFamily="18" charset="2"/>
              <a:ea typeface="+mn-ea"/>
              <a:cs typeface="+mn-cs"/>
            </a:rPr>
            <a:t>g </a:t>
          </a:r>
          <a:r>
            <a:rPr kumimoji="0" lang="en-US" sz="2000" b="0" i="0" u="none" strike="noStrike" kern="0" cap="none" spc="0" normalizeH="0" baseline="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+mn-lt"/>
              <a:ea typeface="+mn-ea"/>
              <a:cs typeface="+mn-cs"/>
            </a:rPr>
            <a:t>= 1.067 bohr</a:t>
          </a:r>
          <a:r>
            <a:rPr kumimoji="0" lang="en-US" sz="2000" b="0" i="0" u="none" strike="noStrike" kern="0" cap="none" spc="0" normalizeH="0" baseline="3000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+mn-lt"/>
              <a:ea typeface="+mn-ea"/>
              <a:cs typeface="+mn-cs"/>
            </a:rPr>
            <a:t>-1</a:t>
          </a:r>
          <a:r>
            <a:rPr kumimoji="0" lang="en-US" sz="2000" b="0" i="0" u="none" strike="noStrike" kern="0" cap="none" spc="0" normalizeH="0" baseline="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+mn-lt"/>
              <a:ea typeface="+mn-ea"/>
              <a:cs typeface="+mn-cs"/>
            </a:rPr>
            <a:t>, </a:t>
          </a:r>
        </a:p>
        <a:p xmlns:a="http://schemas.openxmlformats.org/drawingml/2006/main">
          <a:r>
            <a:rPr lang="en-US" sz="2000">
              <a:solidFill>
                <a:schemeClr val="tx1"/>
              </a:solidFill>
            </a:rPr>
            <a:t>k = </a:t>
          </a:r>
          <a:r>
            <a:rPr kumimoji="0" lang="en-US" sz="2000" b="0" i="0" u="none" strike="noStrike" kern="0" cap="none" spc="0" normalizeH="0" baseline="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+mn-lt"/>
              <a:ea typeface="+mn-ea"/>
              <a:cs typeface="+mn-cs"/>
            </a:rPr>
            <a:t>0.400 hartree/bohr</a:t>
          </a:r>
          <a:r>
            <a:rPr kumimoji="0" lang="en-US" sz="2000" b="0" i="0" u="none" strike="noStrike" kern="0" cap="none" spc="0" normalizeH="0" baseline="3000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+mn-lt"/>
              <a:ea typeface="+mn-ea"/>
              <a:cs typeface="+mn-cs"/>
            </a:rPr>
            <a:t>2</a:t>
          </a:r>
          <a:r>
            <a:rPr kumimoji="0" lang="en-US" sz="2000" b="0" i="0" u="none" strike="noStrike" kern="0" cap="none" spc="0" normalizeH="0" baseline="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+mn-lt"/>
              <a:ea typeface="+mn-ea"/>
              <a:cs typeface="+mn-cs"/>
            </a:rPr>
            <a:t>, R-squared = 0.9998</a:t>
          </a:r>
        </a:p>
        <a:p xmlns:a="http://schemas.openxmlformats.org/drawingml/2006/main">
          <a:endParaRPr lang="en-US" sz="2000">
            <a:solidFill>
              <a:schemeClr val="tx1"/>
            </a:solidFill>
          </a:endParaRPr>
        </a:p>
        <a:p xmlns:a="http://schemas.openxmlformats.org/drawingml/2006/main">
          <a:r>
            <a:rPr lang="en-US" sz="2000">
              <a:solidFill>
                <a:schemeClr val="tx1"/>
              </a:solidFill>
            </a:rPr>
            <a:t>Manz stretch:</a:t>
          </a:r>
          <a:r>
            <a:rPr lang="en-US" sz="2000" baseline="0">
              <a:solidFill>
                <a:schemeClr val="tx1"/>
              </a:solidFill>
            </a:rPr>
            <a:t> </a:t>
          </a:r>
          <a:r>
            <a:rPr kumimoji="0" lang="en-US" sz="2000" b="0" i="0" u="none" strike="noStrike" kern="0" cap="none" spc="0" normalizeH="0" baseline="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Symbol" panose="05050102010706020507" pitchFamily="18" charset="2"/>
              <a:ea typeface="+mn-ea"/>
              <a:cs typeface="+mn-cs"/>
            </a:rPr>
            <a:t>g</a:t>
          </a:r>
          <a:r>
            <a:rPr kumimoji="0" lang="en-US" sz="2000" b="0" i="0" u="none" strike="noStrike" kern="0" cap="none" spc="0" normalizeH="0" baseline="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° </a:t>
          </a:r>
          <a:r>
            <a:rPr kumimoji="0" lang="en-US" sz="2000" b="0" i="0" u="none" strike="noStrike" kern="0" cap="none" spc="0" normalizeH="0" baseline="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+mn-lt"/>
              <a:ea typeface="+mn-ea"/>
              <a:cs typeface="+mn-cs"/>
            </a:rPr>
            <a:t>= 1.170 bohr</a:t>
          </a:r>
          <a:r>
            <a:rPr kumimoji="0" lang="en-US" sz="2000" b="0" i="0" u="none" strike="noStrike" kern="0" cap="none" spc="0" normalizeH="0" baseline="3000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+mn-lt"/>
              <a:ea typeface="+mn-ea"/>
              <a:cs typeface="+mn-cs"/>
            </a:rPr>
            <a:t>-1</a:t>
          </a:r>
          <a:r>
            <a:rPr kumimoji="0" lang="en-US" sz="2000" b="0" i="0" u="none" strike="noStrike" kern="0" cap="none" spc="0" normalizeH="0" baseline="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+mn-lt"/>
              <a:ea typeface="+mn-ea"/>
              <a:cs typeface="+mn-cs"/>
            </a:rPr>
            <a:t>, </a:t>
          </a:r>
        </a:p>
        <a:p xmlns:a="http://schemas.openxmlformats.org/drawingml/2006/main">
          <a:r>
            <a:rPr lang="en-US" sz="2000" baseline="0">
              <a:solidFill>
                <a:schemeClr val="tx1"/>
              </a:solidFill>
            </a:rPr>
            <a:t>k = 0.399 hartree/bohr</a:t>
          </a:r>
          <a:r>
            <a:rPr lang="en-US" sz="2000" baseline="30000">
              <a:solidFill>
                <a:schemeClr val="tx1"/>
              </a:solidFill>
            </a:rPr>
            <a:t>2</a:t>
          </a:r>
          <a:r>
            <a:rPr lang="en-US" sz="2000" baseline="0">
              <a:solidFill>
                <a:schemeClr val="tx1"/>
              </a:solidFill>
            </a:rPr>
            <a:t>, </a:t>
          </a:r>
          <a:r>
            <a:rPr lang="en-US" sz="2000">
              <a:solidFill>
                <a:schemeClr val="tx1"/>
              </a:solidFill>
            </a:rPr>
            <a:t>R-squared = 0.9998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66807" cy="6290272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746BC36-2B2B-1BF1-5AE8-E7726E2368DC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2"/>
  <sheetViews>
    <sheetView workbookViewId="0"/>
  </sheetViews>
  <sheetFormatPr defaultRowHeight="15" x14ac:dyDescent="0.25"/>
  <cols>
    <col min="1" max="1" width="13.28515625" customWidth="1"/>
    <col min="2" max="2" width="15.140625" customWidth="1"/>
    <col min="3" max="3" width="10.140625" customWidth="1"/>
    <col min="7" max="7" width="10.140625" style="8" customWidth="1"/>
    <col min="8" max="8" width="10.85546875" style="1" customWidth="1"/>
    <col min="9" max="10" width="10.140625" style="8" customWidth="1"/>
    <col min="11" max="11" width="11.42578125" style="8" customWidth="1"/>
    <col min="12" max="12" width="10.42578125" style="8" customWidth="1"/>
    <col min="16" max="16" width="17" customWidth="1"/>
  </cols>
  <sheetData>
    <row r="1" spans="1:16" x14ac:dyDescent="0.25">
      <c r="G1" s="10" t="s">
        <v>34</v>
      </c>
      <c r="H1" s="9"/>
      <c r="K1" s="10" t="s">
        <v>35</v>
      </c>
      <c r="L1" s="11"/>
      <c r="O1" s="16" t="s">
        <v>36</v>
      </c>
      <c r="P1" s="17"/>
    </row>
    <row r="2" spans="1:16" x14ac:dyDescent="0.25">
      <c r="B2" s="6">
        <v>1.8897299999999999</v>
      </c>
      <c r="C2" t="s">
        <v>31</v>
      </c>
      <c r="G2" s="15">
        <v>0.39913517813688115</v>
      </c>
      <c r="H2" s="9" t="s">
        <v>26</v>
      </c>
      <c r="K2" s="15">
        <v>0.40049890256656201</v>
      </c>
      <c r="L2" s="11" t="s">
        <v>26</v>
      </c>
      <c r="O2" s="15">
        <v>0.40140672811436567</v>
      </c>
      <c r="P2" s="17" t="s">
        <v>26</v>
      </c>
    </row>
    <row r="3" spans="1:16" x14ac:dyDescent="0.25">
      <c r="C3" s="6" t="s">
        <v>32</v>
      </c>
      <c r="G3" s="15">
        <v>1.17</v>
      </c>
      <c r="H3" s="9" t="s">
        <v>27</v>
      </c>
      <c r="K3" s="15">
        <v>1.0666761663183011</v>
      </c>
      <c r="L3" s="11" t="s">
        <v>27</v>
      </c>
      <c r="O3" s="15">
        <f>G3*SQRT(5/6)</f>
        <v>1.0680589871350739</v>
      </c>
      <c r="P3" s="17" t="s">
        <v>37</v>
      </c>
    </row>
    <row r="4" spans="1:16" x14ac:dyDescent="0.25">
      <c r="A4" s="6" t="s">
        <v>5</v>
      </c>
      <c r="B4" s="6" t="s">
        <v>18</v>
      </c>
      <c r="C4" s="7" t="s">
        <v>0</v>
      </c>
      <c r="D4" s="6" t="s">
        <v>21</v>
      </c>
      <c r="E4" s="6" t="s">
        <v>25</v>
      </c>
      <c r="G4" s="10" t="s">
        <v>33</v>
      </c>
      <c r="H4" s="14" t="s">
        <v>28</v>
      </c>
      <c r="K4" s="10" t="s">
        <v>33</v>
      </c>
      <c r="L4" s="10" t="s">
        <v>28</v>
      </c>
      <c r="O4" s="10" t="s">
        <v>33</v>
      </c>
      <c r="P4" s="10" t="s">
        <v>28</v>
      </c>
    </row>
    <row r="5" spans="1:16" x14ac:dyDescent="0.25">
      <c r="A5">
        <v>50</v>
      </c>
      <c r="B5">
        <f>A5*$B$2/100</f>
        <v>0.94486499999999995</v>
      </c>
      <c r="C5" s="1">
        <v>-1.1034202</v>
      </c>
      <c r="D5" s="1">
        <f>C5-$C$8</f>
        <v>7.0447300000000102E-2</v>
      </c>
      <c r="E5" s="1">
        <f>D5^2</f>
        <v>4.9628220772900142E-3</v>
      </c>
      <c r="F5" s="1"/>
      <c r="G5" s="11">
        <f>(G$2*3/(5*G$3^2))*(1-2.5*EXP(-G$3*($B5-$B$8))+1.5*EXP(-(5/3)*G$3*($B5-$B$8)))</f>
        <v>6.8268946781647036E-2</v>
      </c>
      <c r="H5" s="12">
        <f>(G5-D5)^2</f>
        <v>4.7452227439091593E-6</v>
      </c>
      <c r="K5" s="11">
        <f>(K$2/(2*K$3^2))*(1-EXP(-($B5-$B$8)*K$3))^2</f>
        <v>6.9566930156162651E-2</v>
      </c>
      <c r="L5" s="12">
        <f t="shared" ref="L5:L23" si="0">(K5-$D5)^2</f>
        <v>7.7505106193837648E-7</v>
      </c>
      <c r="O5" s="11">
        <f>(O$2/(2*O$3^2))*(1-EXP(-($B5-$B$8)*O$3))^2</f>
        <v>6.9772299945583122E-2</v>
      </c>
      <c r="P5" s="12">
        <f t="shared" ref="P5:P23" si="1">(O5-$D5)^2</f>
        <v>4.5562507346292577E-7</v>
      </c>
    </row>
    <row r="6" spans="1:16" x14ac:dyDescent="0.25">
      <c r="A6">
        <v>60</v>
      </c>
      <c r="B6">
        <f t="shared" ref="B6:B23" si="2">A6*$B$2/100</f>
        <v>1.1338379999999999</v>
      </c>
      <c r="C6" s="1">
        <f>-1.1553631</f>
        <v>-1.1553631</v>
      </c>
      <c r="D6" s="1">
        <f t="shared" ref="D6:D23" si="3">C6-$C$8</f>
        <v>1.8504400000000087E-2</v>
      </c>
      <c r="E6" s="1">
        <f t="shared" ref="E6:E23" si="4">D6^2</f>
        <v>3.4241281936000324E-4</v>
      </c>
      <c r="F6" s="1"/>
      <c r="G6" s="11">
        <f t="shared" ref="G6:G23" si="5">(G$2*3/(5*G$3^2))*(1-2.5*EXP(-G$3*($B6-$B$8))+1.5*EXP(-(5/3)*G$3*($B6-$B$8)))</f>
        <v>1.9102438371161341E-2</v>
      </c>
      <c r="H6" s="12">
        <f t="shared" ref="H6:H23" si="6">(G6-D6)^2</f>
        <v>3.5764989338120481E-7</v>
      </c>
      <c r="K6" s="11">
        <f t="shared" ref="K6:K23" si="7">(K$2/(2*K$3^2))*(1-EXP(-($B6-$B$8)*K$3))^2</f>
        <v>1.9326357387544096E-2</v>
      </c>
      <c r="L6" s="12">
        <f t="shared" si="0"/>
        <v>6.7561394693817212E-7</v>
      </c>
      <c r="O6" s="11">
        <f t="shared" ref="O6:O23" si="8">(O$2/(2*O$3^2))*(1-EXP(-($B6-$B$8)*O$3))^2</f>
        <v>1.9377696362256933E-2</v>
      </c>
      <c r="P6" s="12">
        <f t="shared" si="1"/>
        <v>7.6264653633103895E-7</v>
      </c>
    </row>
    <row r="7" spans="1:16" x14ac:dyDescent="0.25">
      <c r="A7">
        <v>70</v>
      </c>
      <c r="B7">
        <f t="shared" si="2"/>
        <v>1.3228109999999997</v>
      </c>
      <c r="C7" s="1">
        <f>-1.1725921</f>
        <v>-1.1725920999999999</v>
      </c>
      <c r="D7" s="1">
        <f t="shared" si="3"/>
        <v>1.2754000000001486E-3</v>
      </c>
      <c r="E7" s="1">
        <f t="shared" si="4"/>
        <v>1.6266451600003792E-6</v>
      </c>
      <c r="F7" s="1"/>
      <c r="G7" s="11">
        <f t="shared" si="5"/>
        <v>1.3653372556401407E-3</v>
      </c>
      <c r="H7" s="12">
        <f t="shared" si="6"/>
        <v>8.0887099520532789E-9</v>
      </c>
      <c r="K7" s="11">
        <f t="shared" si="7"/>
        <v>1.3730323209514852E-3</v>
      </c>
      <c r="L7" s="12">
        <f t="shared" si="0"/>
        <v>9.532070094344786E-9</v>
      </c>
      <c r="O7" s="11">
        <f t="shared" si="8"/>
        <v>1.3762977629561864E-3</v>
      </c>
      <c r="P7" s="12">
        <f t="shared" si="1"/>
        <v>1.0180358569532778E-8</v>
      </c>
    </row>
    <row r="8" spans="1:16" x14ac:dyDescent="0.25">
      <c r="A8">
        <v>74.198999999999998</v>
      </c>
      <c r="B8">
        <f t="shared" si="2"/>
        <v>1.4021607627000001</v>
      </c>
      <c r="C8" s="1">
        <v>-1.1738675000000001</v>
      </c>
      <c r="D8" s="1">
        <f t="shared" si="3"/>
        <v>0</v>
      </c>
      <c r="E8" s="1">
        <f t="shared" si="4"/>
        <v>0</v>
      </c>
      <c r="F8" s="1"/>
      <c r="G8" s="11">
        <f t="shared" si="5"/>
        <v>0</v>
      </c>
      <c r="H8" s="12">
        <f t="shared" si="6"/>
        <v>0</v>
      </c>
      <c r="K8" s="11">
        <f t="shared" si="7"/>
        <v>0</v>
      </c>
      <c r="L8" s="12">
        <f t="shared" si="0"/>
        <v>0</v>
      </c>
      <c r="O8" s="11">
        <f t="shared" si="8"/>
        <v>0</v>
      </c>
      <c r="P8" s="12">
        <f t="shared" si="1"/>
        <v>0</v>
      </c>
    </row>
    <row r="9" spans="1:16" x14ac:dyDescent="0.25">
      <c r="A9">
        <v>80</v>
      </c>
      <c r="B9">
        <f t="shared" si="2"/>
        <v>1.5117839999999998</v>
      </c>
      <c r="C9" s="1">
        <f>-1.1719041</f>
        <v>-1.1719040999999999</v>
      </c>
      <c r="D9" s="1">
        <f t="shared" si="3"/>
        <v>1.9634000000001706E-3</v>
      </c>
      <c r="E9" s="1">
        <f t="shared" si="4"/>
        <v>3.8549395600006697E-6</v>
      </c>
      <c r="F9" s="1"/>
      <c r="G9" s="11">
        <f t="shared" si="5"/>
        <v>2.1419149838284067E-3</v>
      </c>
      <c r="H9" s="12">
        <f t="shared" si="6"/>
        <v>3.1867599451195418E-8</v>
      </c>
      <c r="K9" s="11">
        <f t="shared" si="7"/>
        <v>2.1433260253528926E-3</v>
      </c>
      <c r="L9" s="12">
        <f t="shared" si="0"/>
        <v>3.2373374599228378E-8</v>
      </c>
      <c r="O9" s="11">
        <f t="shared" si="8"/>
        <v>2.1478651120336138E-3</v>
      </c>
      <c r="P9" s="12">
        <f t="shared" si="1"/>
        <v>3.4027377557510775E-8</v>
      </c>
    </row>
    <row r="10" spans="1:16" x14ac:dyDescent="0.25">
      <c r="A10">
        <v>90</v>
      </c>
      <c r="B10">
        <f t="shared" si="2"/>
        <v>1.7007569999999999</v>
      </c>
      <c r="C10" s="1">
        <f>-1.1618949</f>
        <v>-1.1618949000000001</v>
      </c>
      <c r="D10" s="1">
        <f t="shared" si="3"/>
        <v>1.19726E-2</v>
      </c>
      <c r="E10" s="1">
        <f t="shared" si="4"/>
        <v>1.4334315076000001E-4</v>
      </c>
      <c r="F10" s="1"/>
      <c r="G10" s="11">
        <f t="shared" si="5"/>
        <v>1.3137799029331087E-2</v>
      </c>
      <c r="H10" s="12">
        <f t="shared" si="6"/>
        <v>1.3576887779541064E-6</v>
      </c>
      <c r="K10" s="11">
        <f t="shared" si="7"/>
        <v>1.3094326475925384E-2</v>
      </c>
      <c r="L10" s="12">
        <f t="shared" si="0"/>
        <v>1.2582702867919814E-6</v>
      </c>
      <c r="O10" s="11">
        <f t="shared" si="8"/>
        <v>1.3118877261576768E-2</v>
      </c>
      <c r="P10" s="12">
        <f t="shared" si="1"/>
        <v>1.313951560407935E-6</v>
      </c>
    </row>
    <row r="11" spans="1:16" x14ac:dyDescent="0.25">
      <c r="A11">
        <v>100</v>
      </c>
      <c r="B11">
        <f t="shared" si="2"/>
        <v>1.8897299999999999</v>
      </c>
      <c r="C11" s="1">
        <v>-1.1472530999999999</v>
      </c>
      <c r="D11" s="1">
        <f t="shared" si="3"/>
        <v>2.6614400000000149E-2</v>
      </c>
      <c r="E11" s="1">
        <f t="shared" si="4"/>
        <v>7.0832628736000798E-4</v>
      </c>
      <c r="F11" s="1"/>
      <c r="G11" s="11">
        <f t="shared" si="5"/>
        <v>2.9128519073470149E-2</v>
      </c>
      <c r="H11" s="12">
        <f t="shared" si="6"/>
        <v>6.3207947155856488E-6</v>
      </c>
      <c r="K11" s="11">
        <f t="shared" si="7"/>
        <v>2.8943016864320117E-2</v>
      </c>
      <c r="L11" s="12">
        <f t="shared" si="0"/>
        <v>5.4224565007953617E-6</v>
      </c>
      <c r="O11" s="11">
        <f t="shared" si="8"/>
        <v>2.8990759137051618E-2</v>
      </c>
      <c r="P11" s="12">
        <f t="shared" si="1"/>
        <v>5.6470827482480021E-6</v>
      </c>
    </row>
    <row r="12" spans="1:16" x14ac:dyDescent="0.25">
      <c r="A12">
        <v>125</v>
      </c>
      <c r="B12">
        <f t="shared" si="2"/>
        <v>2.3621625000000002</v>
      </c>
      <c r="C12" s="1">
        <v>-1.1053143999999999</v>
      </c>
      <c r="D12" s="1">
        <f t="shared" si="3"/>
        <v>6.8553100000000144E-2</v>
      </c>
      <c r="E12" s="1">
        <f t="shared" si="4"/>
        <v>4.6995275196100202E-3</v>
      </c>
      <c r="F12" s="1"/>
      <c r="G12" s="11">
        <f t="shared" si="5"/>
        <v>7.3062124679685217E-2</v>
      </c>
      <c r="H12" s="12">
        <f t="shared" si="6"/>
        <v>2.0331303562009069E-5</v>
      </c>
      <c r="K12" s="11">
        <f t="shared" si="7"/>
        <v>7.2279792256088701E-2</v>
      </c>
      <c r="L12" s="12">
        <f t="shared" si="0"/>
        <v>1.3888235171590418E-5</v>
      </c>
      <c r="O12" s="11">
        <f t="shared" si="8"/>
        <v>7.2363649392011092E-2</v>
      </c>
      <c r="P12" s="12">
        <f t="shared" si="1"/>
        <v>1.4520286668955004E-5</v>
      </c>
    </row>
    <row r="13" spans="1:16" x14ac:dyDescent="0.25">
      <c r="A13">
        <v>150</v>
      </c>
      <c r="B13">
        <f t="shared" si="2"/>
        <v>2.8345949999999998</v>
      </c>
      <c r="C13" s="1">
        <f>-1.0679049</f>
        <v>-1.0679049</v>
      </c>
      <c r="D13" s="1">
        <f t="shared" si="3"/>
        <v>0.10596260000000002</v>
      </c>
      <c r="E13" s="1">
        <f t="shared" si="4"/>
        <v>1.1228072598760004E-2</v>
      </c>
      <c r="F13" s="1"/>
      <c r="G13" s="11">
        <f t="shared" si="5"/>
        <v>0.10916630777988652</v>
      </c>
      <c r="H13" s="12">
        <f t="shared" si="6"/>
        <v>1.0263743538905304E-5</v>
      </c>
      <c r="K13" s="11">
        <f t="shared" si="7"/>
        <v>0.10790716061977063</v>
      </c>
      <c r="L13" s="12">
        <f t="shared" si="0"/>
        <v>3.7813160039626502E-6</v>
      </c>
      <c r="O13" s="11">
        <f t="shared" si="8"/>
        <v>0.10799022630250424</v>
      </c>
      <c r="P13" s="12">
        <f t="shared" si="1"/>
        <v>4.1112684226069372E-6</v>
      </c>
    </row>
    <row r="14" spans="1:16" x14ac:dyDescent="0.25">
      <c r="A14">
        <v>175</v>
      </c>
      <c r="B14">
        <f t="shared" si="2"/>
        <v>3.3070274999999998</v>
      </c>
      <c r="C14" s="1">
        <f>-1.0400953</f>
        <v>-1.0400952999999999</v>
      </c>
      <c r="D14" s="1">
        <f t="shared" si="3"/>
        <v>0.13377220000000012</v>
      </c>
      <c r="E14" s="1">
        <f t="shared" si="4"/>
        <v>1.7895001492840033E-2</v>
      </c>
      <c r="F14" s="1"/>
      <c r="G14" s="11">
        <f t="shared" si="5"/>
        <v>0.13424857580642702</v>
      </c>
      <c r="H14" s="12">
        <f t="shared" si="6"/>
        <v>2.2693390894887796E-7</v>
      </c>
      <c r="K14" s="11">
        <f t="shared" si="7"/>
        <v>0.13287900551680792</v>
      </c>
      <c r="L14" s="12">
        <f t="shared" si="0"/>
        <v>7.9779638480497143E-7</v>
      </c>
      <c r="O14" s="11">
        <f t="shared" si="8"/>
        <v>0.13294103093721973</v>
      </c>
      <c r="P14" s="12">
        <f t="shared" si="1"/>
        <v>6.9084201092322308E-7</v>
      </c>
    </row>
    <row r="15" spans="1:16" x14ac:dyDescent="0.25">
      <c r="A15">
        <v>200</v>
      </c>
      <c r="B15">
        <f t="shared" si="2"/>
        <v>3.7794599999999998</v>
      </c>
      <c r="C15" s="1">
        <f>-1.0219284</f>
        <v>-1.0219284</v>
      </c>
      <c r="D15" s="1">
        <f t="shared" si="3"/>
        <v>0.1519391000000001</v>
      </c>
      <c r="E15" s="1">
        <f t="shared" si="4"/>
        <v>2.3085490108810031E-2</v>
      </c>
      <c r="F15" s="1"/>
      <c r="G15" s="11">
        <f t="shared" si="5"/>
        <v>0.15039522174773975</v>
      </c>
      <c r="H15" s="12">
        <f t="shared" si="6"/>
        <v>2.3835600578024729E-6</v>
      </c>
      <c r="K15" s="11">
        <f t="shared" si="7"/>
        <v>0.14922410192022686</v>
      </c>
      <c r="L15" s="12">
        <f t="shared" si="0"/>
        <v>7.3712145731723797E-6</v>
      </c>
      <c r="O15" s="11">
        <f t="shared" si="8"/>
        <v>0.14925955694599774</v>
      </c>
      <c r="P15" s="12">
        <f t="shared" si="1"/>
        <v>7.179950978252319E-6</v>
      </c>
    </row>
    <row r="16" spans="1:16" x14ac:dyDescent="0.25">
      <c r="A16">
        <v>225</v>
      </c>
      <c r="B16">
        <f t="shared" si="2"/>
        <v>4.2518924999999994</v>
      </c>
      <c r="C16" s="1">
        <f>-1.011296</f>
        <v>-1.011296</v>
      </c>
      <c r="D16" s="1">
        <f t="shared" si="3"/>
        <v>0.16257150000000009</v>
      </c>
      <c r="E16" s="1">
        <f t="shared" si="4"/>
        <v>2.6429492612250031E-2</v>
      </c>
      <c r="F16" s="1"/>
      <c r="G16" s="11">
        <f t="shared" si="5"/>
        <v>0.16036813835187022</v>
      </c>
      <c r="H16" s="12">
        <f t="shared" si="6"/>
        <v>4.8548025524495776E-6</v>
      </c>
      <c r="K16" s="11">
        <f t="shared" si="7"/>
        <v>0.15955828994802659</v>
      </c>
      <c r="L16" s="12">
        <f t="shared" si="0"/>
        <v>9.0794348173141267E-6</v>
      </c>
      <c r="O16" s="11">
        <f t="shared" si="8"/>
        <v>0.1595691908366049</v>
      </c>
      <c r="P16" s="12">
        <f t="shared" si="1"/>
        <v>9.0138603126067545E-6</v>
      </c>
    </row>
    <row r="17" spans="1:17" x14ac:dyDescent="0.25">
      <c r="A17">
        <v>250</v>
      </c>
      <c r="B17">
        <f t="shared" si="2"/>
        <v>4.7243250000000003</v>
      </c>
      <c r="C17" s="1">
        <f>-1.005581</f>
        <v>-1.0055810000000001</v>
      </c>
      <c r="D17" s="1">
        <f t="shared" si="3"/>
        <v>0.16828650000000001</v>
      </c>
      <c r="E17" s="1">
        <f t="shared" si="4"/>
        <v>2.8320346082250002E-2</v>
      </c>
      <c r="F17" s="1"/>
      <c r="G17" s="11">
        <f t="shared" si="5"/>
        <v>0.16637794650200885</v>
      </c>
      <c r="H17" s="12">
        <f t="shared" si="6"/>
        <v>3.6425764546942761E-6</v>
      </c>
      <c r="K17" s="11">
        <f t="shared" si="7"/>
        <v>0.16596933298387287</v>
      </c>
      <c r="L17" s="12">
        <f t="shared" si="0"/>
        <v>5.3692629806275366E-6</v>
      </c>
      <c r="O17" s="11">
        <f t="shared" si="8"/>
        <v>0.16596036083710849</v>
      </c>
      <c r="P17" s="12">
        <f t="shared" si="1"/>
        <v>5.4109234051376177E-6</v>
      </c>
    </row>
    <row r="18" spans="1:17" x14ac:dyDescent="0.25">
      <c r="A18">
        <v>275</v>
      </c>
      <c r="B18">
        <f t="shared" si="2"/>
        <v>5.1967575000000004</v>
      </c>
      <c r="C18" s="1">
        <f>-1.0026785</f>
        <v>-1.0026785</v>
      </c>
      <c r="D18" s="1">
        <f t="shared" si="3"/>
        <v>0.17118900000000004</v>
      </c>
      <c r="E18" s="1">
        <f t="shared" si="4"/>
        <v>2.9305673721000011E-2</v>
      </c>
      <c r="F18" s="1"/>
      <c r="G18" s="11">
        <f t="shared" si="5"/>
        <v>0.16994394459771939</v>
      </c>
      <c r="H18" s="12">
        <f t="shared" si="6"/>
        <v>1.5501629547482266E-6</v>
      </c>
      <c r="K18" s="11">
        <f t="shared" si="7"/>
        <v>0.1699037544669833</v>
      </c>
      <c r="L18" s="12">
        <f t="shared" si="0"/>
        <v>1.6518560801394643E-6</v>
      </c>
      <c r="O18" s="11">
        <f t="shared" si="8"/>
        <v>0.16987982053113981</v>
      </c>
      <c r="P18" s="12">
        <f t="shared" si="1"/>
        <v>1.7139508816851332E-6</v>
      </c>
    </row>
    <row r="19" spans="1:17" x14ac:dyDescent="0.25">
      <c r="A19">
        <v>300</v>
      </c>
      <c r="B19">
        <f t="shared" si="2"/>
        <v>5.6691899999999995</v>
      </c>
      <c r="C19" s="1">
        <f>-1.0012513</f>
        <v>-1.0012513000000001</v>
      </c>
      <c r="D19" s="1">
        <f t="shared" si="3"/>
        <v>0.1726162</v>
      </c>
      <c r="E19" s="1">
        <f t="shared" si="4"/>
        <v>2.9796352502439998E-2</v>
      </c>
      <c r="F19" s="1"/>
      <c r="G19" s="11">
        <f t="shared" si="5"/>
        <v>0.172038750401524</v>
      </c>
      <c r="H19" s="12">
        <f t="shared" si="6"/>
        <v>3.3344803878009203E-7</v>
      </c>
      <c r="K19" s="11">
        <f t="shared" si="7"/>
        <v>0.17230306960687761</v>
      </c>
      <c r="L19" s="12">
        <f t="shared" si="0"/>
        <v>9.8050643096982848E-8</v>
      </c>
      <c r="O19" s="11">
        <f t="shared" si="8"/>
        <v>0.1722683627601376</v>
      </c>
      <c r="P19" s="12">
        <f t="shared" si="1"/>
        <v>1.2099074543509102E-7</v>
      </c>
    </row>
    <row r="20" spans="1:17" x14ac:dyDescent="0.25">
      <c r="A20">
        <v>350</v>
      </c>
      <c r="B20">
        <f t="shared" si="2"/>
        <v>6.6140549999999996</v>
      </c>
      <c r="C20" s="1">
        <f>-1.0002274</f>
        <v>-1.0002274</v>
      </c>
      <c r="D20" s="1">
        <f t="shared" si="3"/>
        <v>0.17364010000000007</v>
      </c>
      <c r="E20" s="1">
        <f t="shared" si="4"/>
        <v>3.0150884328010025E-2</v>
      </c>
      <c r="F20" s="1"/>
      <c r="G20" s="11">
        <f t="shared" si="5"/>
        <v>0.17397132571638679</v>
      </c>
      <c r="H20" s="12">
        <f t="shared" si="6"/>
        <v>1.0971047519589472E-7</v>
      </c>
      <c r="K20" s="11">
        <f t="shared" si="7"/>
        <v>0.1746444121168112</v>
      </c>
      <c r="L20" s="12">
        <f t="shared" si="0"/>
        <v>1.0086428279736398E-6</v>
      </c>
      <c r="O20" s="11">
        <f t="shared" si="8"/>
        <v>0.17459702153548748</v>
      </c>
      <c r="P20" s="12">
        <f t="shared" si="1"/>
        <v>9.1569882507957075E-7</v>
      </c>
    </row>
    <row r="21" spans="1:17" x14ac:dyDescent="0.25">
      <c r="A21">
        <v>400</v>
      </c>
      <c r="B21">
        <f t="shared" si="2"/>
        <v>7.5589199999999996</v>
      </c>
      <c r="C21" s="1">
        <v>-0.99998759999999998</v>
      </c>
      <c r="D21" s="1">
        <f t="shared" si="3"/>
        <v>0.17387990000000009</v>
      </c>
      <c r="E21" s="1">
        <f t="shared" si="4"/>
        <v>3.0234219624010031E-2</v>
      </c>
      <c r="F21" s="1"/>
      <c r="G21" s="11">
        <f t="shared" si="5"/>
        <v>0.17462038088029233</v>
      </c>
      <c r="H21" s="12">
        <f t="shared" si="6"/>
        <v>5.4831193407837595E-7</v>
      </c>
      <c r="K21" s="11">
        <f t="shared" si="7"/>
        <v>0.17550293217706237</v>
      </c>
      <c r="L21" s="12">
        <f t="shared" si="0"/>
        <v>2.6342334477795177E-6</v>
      </c>
      <c r="O21" s="11">
        <f t="shared" si="8"/>
        <v>0.17544975420565426</v>
      </c>
      <c r="P21" s="12">
        <f t="shared" si="1"/>
        <v>2.4644422270100844E-6</v>
      </c>
    </row>
    <row r="22" spans="1:17" x14ac:dyDescent="0.25">
      <c r="A22">
        <v>450</v>
      </c>
      <c r="B22">
        <f t="shared" si="2"/>
        <v>8.5037849999999988</v>
      </c>
      <c r="C22" s="1">
        <v>-0.99997999999999998</v>
      </c>
      <c r="D22" s="1">
        <f t="shared" si="3"/>
        <v>0.17388750000000008</v>
      </c>
      <c r="E22" s="1">
        <f t="shared" si="4"/>
        <v>3.023686265625003E-2</v>
      </c>
      <c r="F22" s="1"/>
      <c r="G22" s="11">
        <f t="shared" si="5"/>
        <v>0.17483671943770229</v>
      </c>
      <c r="H22" s="12">
        <f t="shared" si="6"/>
        <v>9.010175409116978E-7</v>
      </c>
      <c r="K22" s="11">
        <f t="shared" si="7"/>
        <v>0.175816814165171</v>
      </c>
      <c r="L22" s="12">
        <f t="shared" si="0"/>
        <v>3.7222531479291641E-6</v>
      </c>
      <c r="O22" s="11">
        <f t="shared" si="8"/>
        <v>0.17576110965691499</v>
      </c>
      <c r="P22" s="12">
        <f t="shared" si="1"/>
        <v>3.5104131464848056E-6</v>
      </c>
    </row>
    <row r="23" spans="1:17" x14ac:dyDescent="0.25">
      <c r="A23">
        <v>500</v>
      </c>
      <c r="B23">
        <f t="shared" si="2"/>
        <v>9.4486500000000007</v>
      </c>
      <c r="C23" s="1">
        <v>-0.99990939999999995</v>
      </c>
      <c r="D23" s="1">
        <f t="shared" si="3"/>
        <v>0.17395810000000012</v>
      </c>
      <c r="E23" s="1">
        <f t="shared" si="4"/>
        <v>3.0261420555610041E-2</v>
      </c>
      <c r="F23" s="1"/>
      <c r="G23" s="11">
        <f t="shared" si="5"/>
        <v>0.17490857078329403</v>
      </c>
      <c r="H23" s="12">
        <f t="shared" si="6"/>
        <v>9.0339470989534027E-7</v>
      </c>
      <c r="K23" s="11">
        <f t="shared" si="7"/>
        <v>0.17593145014201483</v>
      </c>
      <c r="L23" s="12">
        <f t="shared" si="0"/>
        <v>3.8941107829895082E-6</v>
      </c>
      <c r="O23" s="11">
        <f t="shared" si="8"/>
        <v>0.17587467385393452</v>
      </c>
      <c r="P23" s="12">
        <f t="shared" si="1"/>
        <v>3.6732553375849594E-6</v>
      </c>
    </row>
    <row r="24" spans="1:17" x14ac:dyDescent="0.25">
      <c r="G24" s="11"/>
      <c r="H24" s="9"/>
      <c r="K24" s="11"/>
      <c r="L24" s="11"/>
      <c r="O24" s="11"/>
      <c r="P24" s="11"/>
    </row>
    <row r="25" spans="1:17" x14ac:dyDescent="0.25">
      <c r="E25" s="7">
        <f>SUM(E5:E23)</f>
        <v>0.29780572972133029</v>
      </c>
      <c r="F25" s="1"/>
      <c r="G25" s="11"/>
      <c r="H25" s="11">
        <f>SUM(H5:H23)</f>
        <v>5.8870278168652572E-5</v>
      </c>
      <c r="I25" s="13" t="s">
        <v>30</v>
      </c>
      <c r="K25" s="11"/>
      <c r="L25" s="11">
        <f>SUM(L5:L23)</f>
        <v>6.146970410253782E-5</v>
      </c>
      <c r="M25" s="6" t="s">
        <v>30</v>
      </c>
      <c r="O25" s="11"/>
      <c r="P25" s="11">
        <f>SUM(P5:P23)</f>
        <v>6.1549396616338448E-5</v>
      </c>
      <c r="Q25" s="6" t="s">
        <v>30</v>
      </c>
    </row>
    <row r="26" spans="1:17" x14ac:dyDescent="0.25">
      <c r="E26" s="6" t="s">
        <v>24</v>
      </c>
      <c r="G26" s="11"/>
      <c r="H26" s="10">
        <f>1-H25/$E$25</f>
        <v>0.99980231986058921</v>
      </c>
      <c r="I26" s="13" t="s">
        <v>29</v>
      </c>
      <c r="K26" s="11"/>
      <c r="L26" s="10">
        <f>1-L25/$E$25</f>
        <v>0.99979359126447953</v>
      </c>
      <c r="M26" s="6" t="s">
        <v>29</v>
      </c>
      <c r="O26" s="11"/>
      <c r="P26" s="10">
        <f>1-P25/$E$25</f>
        <v>0.99979332366548512</v>
      </c>
      <c r="Q26" s="6" t="s">
        <v>29</v>
      </c>
    </row>
    <row r="31" spans="1:17" x14ac:dyDescent="0.25">
      <c r="D31" s="1"/>
      <c r="E31" s="1"/>
      <c r="F31" s="1"/>
    </row>
    <row r="32" spans="1:17" x14ac:dyDescent="0.25">
      <c r="D32" s="1"/>
      <c r="E32" s="1"/>
      <c r="F32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T43"/>
  <sheetViews>
    <sheetView workbookViewId="0">
      <selection activeCell="D33" sqref="D33"/>
    </sheetView>
  </sheetViews>
  <sheetFormatPr defaultRowHeight="15" x14ac:dyDescent="0.25"/>
  <cols>
    <col min="1" max="1" width="14.42578125" customWidth="1"/>
    <col min="2" max="2" width="21.28515625" style="1" customWidth="1"/>
    <col min="3" max="3" width="15.42578125" style="1" customWidth="1"/>
    <col min="4" max="4" width="18.5703125" customWidth="1"/>
    <col min="5" max="5" width="18.7109375" customWidth="1"/>
    <col min="6" max="6" width="22.7109375" customWidth="1"/>
    <col min="8" max="8" width="13.7109375" customWidth="1"/>
    <col min="9" max="9" width="14.140625" style="1" customWidth="1"/>
    <col min="10" max="13" width="14.140625" customWidth="1"/>
    <col min="14" max="14" width="12.28515625" customWidth="1"/>
    <col min="15" max="15" width="12.5703125" customWidth="1"/>
    <col min="16" max="18" width="14.28515625" customWidth="1"/>
    <col min="19" max="19" width="15" customWidth="1"/>
    <col min="20" max="20" width="12.5703125" bestFit="1" customWidth="1"/>
  </cols>
  <sheetData>
    <row r="1" spans="1:19" x14ac:dyDescent="0.25">
      <c r="H1" s="6" t="s">
        <v>3</v>
      </c>
      <c r="I1" s="7" t="s">
        <v>3</v>
      </c>
      <c r="J1" s="7" t="s">
        <v>3</v>
      </c>
      <c r="K1" s="7" t="s">
        <v>3</v>
      </c>
      <c r="L1" s="7" t="s">
        <v>3</v>
      </c>
      <c r="M1" s="7" t="s">
        <v>3</v>
      </c>
      <c r="N1" s="6" t="s">
        <v>3</v>
      </c>
      <c r="O1" s="7" t="s">
        <v>3</v>
      </c>
      <c r="P1" s="7" t="s">
        <v>3</v>
      </c>
      <c r="Q1" s="7" t="s">
        <v>3</v>
      </c>
      <c r="R1" s="7" t="s">
        <v>3</v>
      </c>
      <c r="S1" s="7" t="s">
        <v>3</v>
      </c>
    </row>
    <row r="2" spans="1:19" x14ac:dyDescent="0.25">
      <c r="A2" s="6" t="s">
        <v>2</v>
      </c>
      <c r="B2" s="7" t="s">
        <v>0</v>
      </c>
      <c r="C2" s="7" t="s">
        <v>1</v>
      </c>
      <c r="D2" s="6" t="s">
        <v>15</v>
      </c>
      <c r="E2" s="6" t="s">
        <v>16</v>
      </c>
      <c r="F2" s="6" t="s">
        <v>17</v>
      </c>
      <c r="H2" s="6" t="s">
        <v>4</v>
      </c>
      <c r="I2" s="7" t="s">
        <v>6</v>
      </c>
      <c r="J2" s="7" t="s">
        <v>9</v>
      </c>
      <c r="K2" s="7" t="s">
        <v>10</v>
      </c>
      <c r="L2" s="7" t="s">
        <v>11</v>
      </c>
      <c r="M2" s="7" t="s">
        <v>12</v>
      </c>
      <c r="N2" s="6" t="s">
        <v>4</v>
      </c>
      <c r="O2" s="7" t="s">
        <v>6</v>
      </c>
      <c r="P2" s="7" t="s">
        <v>9</v>
      </c>
      <c r="Q2" s="7" t="s">
        <v>10</v>
      </c>
      <c r="R2" s="7" t="s">
        <v>11</v>
      </c>
      <c r="S2" s="7" t="s">
        <v>12</v>
      </c>
    </row>
    <row r="3" spans="1:19" x14ac:dyDescent="0.25">
      <c r="A3">
        <v>50</v>
      </c>
      <c r="B3" s="1">
        <v>-1.1034202</v>
      </c>
      <c r="C3" s="1">
        <f>-0.5732862</f>
        <v>-0.57328619999999997</v>
      </c>
      <c r="H3" s="1">
        <v>-1.10344686567449</v>
      </c>
      <c r="I3" s="1">
        <v>-1.1034331323958</v>
      </c>
      <c r="J3" s="1">
        <v>-1.10342334799747</v>
      </c>
      <c r="K3" s="1">
        <v>-1.10341868308739</v>
      </c>
      <c r="L3" s="1">
        <v>-1.1034179681972101</v>
      </c>
      <c r="M3" s="1">
        <v>-1.1034193731519999</v>
      </c>
      <c r="N3" s="1">
        <f t="shared" ref="N3:N21" si="0">H3-B3</f>
        <v>-2.666567449005619E-5</v>
      </c>
      <c r="O3" s="1">
        <f t="shared" ref="O3:O21" si="1">I3-B3</f>
        <v>-1.2932395800024921E-5</v>
      </c>
      <c r="P3" s="1">
        <f t="shared" ref="P3:P21" si="2">J3-B3</f>
        <v>-3.1479974700321378E-6</v>
      </c>
      <c r="Q3" s="1">
        <f t="shared" ref="Q3:Q21" si="3">K3-B3</f>
        <v>1.5169126099667807E-6</v>
      </c>
      <c r="R3" s="1">
        <f t="shared" ref="R3:R21" si="4">L3-B3</f>
        <v>2.2318027899093096E-6</v>
      </c>
      <c r="S3" s="1">
        <f t="shared" ref="S3:S21" si="5">M3-B3</f>
        <v>8.2684800006838088E-7</v>
      </c>
    </row>
    <row r="4" spans="1:19" x14ac:dyDescent="0.25">
      <c r="A4">
        <v>60</v>
      </c>
      <c r="B4" s="1">
        <f>-1.1553631</f>
        <v>-1.1553631</v>
      </c>
      <c r="C4" s="1">
        <f>-0.6914697</f>
        <v>-0.69146969999999996</v>
      </c>
      <c r="H4" s="1">
        <v>-1.1552087688861901</v>
      </c>
      <c r="I4" s="1">
        <v>-1.1552820301506901</v>
      </c>
      <c r="J4" s="1">
        <v>-1.15533957233222</v>
      </c>
      <c r="K4" s="1">
        <v>-1.15537237406322</v>
      </c>
      <c r="L4" s="1">
        <v>-1.1553781309011799</v>
      </c>
      <c r="M4" s="1">
        <v>-1.15536423622873</v>
      </c>
      <c r="N4" s="1">
        <f t="shared" si="0"/>
        <v>1.5433111380991349E-4</v>
      </c>
      <c r="O4" s="1">
        <f t="shared" si="1"/>
        <v>8.1069849309889364E-5</v>
      </c>
      <c r="P4" s="1">
        <f t="shared" si="2"/>
        <v>2.3527667780021133E-5</v>
      </c>
      <c r="Q4" s="1">
        <f t="shared" si="3"/>
        <v>-9.2740632200438711E-6</v>
      </c>
      <c r="R4" s="1">
        <f t="shared" si="4"/>
        <v>-1.5030901179935441E-5</v>
      </c>
      <c r="S4" s="1">
        <f t="shared" si="5"/>
        <v>-1.1362287299920837E-6</v>
      </c>
    </row>
    <row r="5" spans="1:19" x14ac:dyDescent="0.25">
      <c r="A5">
        <v>70</v>
      </c>
      <c r="B5" s="1">
        <f>-1.1725921</f>
        <v>-1.1725920999999999</v>
      </c>
      <c r="C5" s="1">
        <f>-0.7615057</f>
        <v>-0.76150569999999995</v>
      </c>
      <c r="H5" s="1">
        <v>-1.1725953574824799</v>
      </c>
      <c r="I5" s="1">
        <v>-1.1725822451294901</v>
      </c>
      <c r="J5" s="1">
        <v>-1.17258684634188</v>
      </c>
      <c r="K5" s="1">
        <v>-1.17258618054666</v>
      </c>
      <c r="L5" s="1">
        <v>-1.17258568730916</v>
      </c>
      <c r="M5" s="1">
        <v>-1.1726125213374201</v>
      </c>
      <c r="N5" s="1">
        <f t="shared" si="0"/>
        <v>-3.2574824799791458E-6</v>
      </c>
      <c r="O5" s="1">
        <f t="shared" si="1"/>
        <v>9.8548705098622236E-6</v>
      </c>
      <c r="P5" s="1">
        <f t="shared" si="2"/>
        <v>5.2536581198747712E-6</v>
      </c>
      <c r="Q5" s="1">
        <f t="shared" si="3"/>
        <v>5.9194533399420379E-6</v>
      </c>
      <c r="R5" s="1">
        <f t="shared" si="4"/>
        <v>6.4126908398964844E-6</v>
      </c>
      <c r="S5" s="1">
        <f t="shared" si="5"/>
        <v>-2.0421337420195584E-5</v>
      </c>
    </row>
    <row r="6" spans="1:19" x14ac:dyDescent="0.25">
      <c r="A6">
        <v>74.198999999999998</v>
      </c>
      <c r="B6" s="1">
        <v>-1.1738675000000001</v>
      </c>
      <c r="C6" s="1">
        <v>-0.78458899999999998</v>
      </c>
      <c r="H6" s="1">
        <f>B6</f>
        <v>-1.1738675000000001</v>
      </c>
      <c r="I6" s="1">
        <f>B6</f>
        <v>-1.1738675000000001</v>
      </c>
      <c r="J6" s="1">
        <f>B6</f>
        <v>-1.1738675000000001</v>
      </c>
      <c r="K6" s="1">
        <f>B6</f>
        <v>-1.1738675000000001</v>
      </c>
      <c r="L6" s="1">
        <f>B6</f>
        <v>-1.1738675000000001</v>
      </c>
      <c r="M6" s="1">
        <f>B6</f>
        <v>-1.1738675000000001</v>
      </c>
      <c r="N6" s="1">
        <f t="shared" si="0"/>
        <v>0</v>
      </c>
      <c r="O6" s="1">
        <f t="shared" si="1"/>
        <v>0</v>
      </c>
      <c r="P6" s="1">
        <f t="shared" si="2"/>
        <v>0</v>
      </c>
      <c r="Q6" s="1">
        <f t="shared" si="3"/>
        <v>0</v>
      </c>
      <c r="R6" s="1">
        <f t="shared" si="4"/>
        <v>0</v>
      </c>
      <c r="S6" s="1">
        <f t="shared" si="5"/>
        <v>0</v>
      </c>
    </row>
    <row r="7" spans="1:19" x14ac:dyDescent="0.25">
      <c r="A7">
        <v>80</v>
      </c>
      <c r="B7" s="1">
        <f>-1.1719041</f>
        <v>-1.1719040999999999</v>
      </c>
      <c r="C7" s="1">
        <f>-0.8122068</f>
        <v>-0.81220680000000001</v>
      </c>
      <c r="H7" s="1">
        <v>-1.17192697514368</v>
      </c>
      <c r="I7" s="1">
        <v>-1.1718918489219701</v>
      </c>
      <c r="J7" s="1">
        <v>-1.1718935070370999</v>
      </c>
      <c r="K7" s="1">
        <v>-1.1718884070239901</v>
      </c>
      <c r="L7" s="1">
        <v>-1.17188669778159</v>
      </c>
      <c r="M7" s="1">
        <v>-1.17192249006973</v>
      </c>
      <c r="N7" s="1">
        <f t="shared" si="0"/>
        <v>-2.287514368015664E-5</v>
      </c>
      <c r="O7" s="1">
        <f t="shared" si="1"/>
        <v>1.2251078029823503E-5</v>
      </c>
      <c r="P7" s="1">
        <f t="shared" si="2"/>
        <v>1.0592962899957925E-5</v>
      </c>
      <c r="Q7" s="1">
        <f t="shared" si="3"/>
        <v>1.5692976009784587E-5</v>
      </c>
      <c r="R7" s="1">
        <f t="shared" si="4"/>
        <v>1.740221840984546E-5</v>
      </c>
      <c r="S7" s="1">
        <f t="shared" si="5"/>
        <v>-1.8390069730145342E-5</v>
      </c>
    </row>
    <row r="8" spans="1:19" x14ac:dyDescent="0.25">
      <c r="A8">
        <v>90</v>
      </c>
      <c r="B8" s="1">
        <f>-1.1618949</f>
        <v>-1.1618949000000001</v>
      </c>
      <c r="C8" s="1">
        <f>-0.8511062</f>
        <v>-0.85110620000000003</v>
      </c>
      <c r="H8" s="1">
        <v>-1.1620621547704699</v>
      </c>
      <c r="I8" s="1">
        <v>-1.16188277381248</v>
      </c>
      <c r="J8" s="1">
        <v>-1.1618651501477899</v>
      </c>
      <c r="K8" s="1">
        <v>-1.16183476561844</v>
      </c>
      <c r="L8" s="1">
        <v>-1.1618257271852801</v>
      </c>
      <c r="M8" s="1">
        <v>-1.16189919937487</v>
      </c>
      <c r="N8" s="1">
        <f t="shared" si="0"/>
        <v>-1.6725477046986015E-4</v>
      </c>
      <c r="O8" s="1">
        <f t="shared" si="1"/>
        <v>1.2126187520111742E-5</v>
      </c>
      <c r="P8" s="1">
        <f t="shared" si="2"/>
        <v>2.9749852210159133E-5</v>
      </c>
      <c r="Q8" s="1">
        <f t="shared" si="3"/>
        <v>6.0134381560050798E-5</v>
      </c>
      <c r="R8" s="1">
        <f t="shared" si="4"/>
        <v>6.9172814719964393E-5</v>
      </c>
      <c r="S8" s="1">
        <f t="shared" si="5"/>
        <v>-4.299374869898287E-6</v>
      </c>
    </row>
    <row r="9" spans="1:19" x14ac:dyDescent="0.25">
      <c r="A9">
        <v>100</v>
      </c>
      <c r="B9" s="1">
        <v>-1.1472530999999999</v>
      </c>
      <c r="C9" s="1">
        <f>-0.8818805</f>
        <v>-0.88188049999999996</v>
      </c>
      <c r="D9">
        <f t="shared" ref="D9:D20" si="6">B10-B9</f>
        <v>4.1938699999999995E-2</v>
      </c>
      <c r="E9">
        <f t="shared" ref="E9:E20" si="7">C10-C9</f>
        <v>-5.279339999999999E-2</v>
      </c>
      <c r="F9">
        <f t="shared" ref="F9:F21" si="8">C9-B9</f>
        <v>0.26537259999999996</v>
      </c>
      <c r="H9" s="1">
        <v>-1.1475429471332499</v>
      </c>
      <c r="I9" s="1">
        <v>-1.1473255151477</v>
      </c>
      <c r="J9" s="1">
        <v>-1.14727315413562</v>
      </c>
      <c r="K9" s="1">
        <v>-1.1472361289741799</v>
      </c>
      <c r="L9" s="1">
        <v>-1.14722642187291</v>
      </c>
      <c r="M9" s="1">
        <v>-1.14720424772963</v>
      </c>
      <c r="N9" s="1">
        <f t="shared" si="0"/>
        <v>-2.8984713324997635E-4</v>
      </c>
      <c r="O9" s="1">
        <f t="shared" si="1"/>
        <v>-7.241514770006674E-5</v>
      </c>
      <c r="P9" s="1">
        <f t="shared" si="2"/>
        <v>-2.0054135620117819E-5</v>
      </c>
      <c r="Q9" s="1">
        <f t="shared" si="3"/>
        <v>1.6971025819989549E-5</v>
      </c>
      <c r="R9" s="1">
        <f t="shared" si="4"/>
        <v>2.6678127089896364E-5</v>
      </c>
      <c r="S9" s="1">
        <f t="shared" si="5"/>
        <v>4.8852270369881268E-5</v>
      </c>
    </row>
    <row r="10" spans="1:19" x14ac:dyDescent="0.25">
      <c r="A10">
        <v>125</v>
      </c>
      <c r="B10" s="1">
        <v>-1.1053143999999999</v>
      </c>
      <c r="C10" s="1">
        <f>-0.9346739</f>
        <v>-0.93467389999999995</v>
      </c>
      <c r="D10">
        <f t="shared" si="6"/>
        <v>3.7409499999999873E-2</v>
      </c>
      <c r="E10">
        <f t="shared" si="7"/>
        <v>-3.0160900000000046E-2</v>
      </c>
      <c r="F10">
        <f t="shared" si="8"/>
        <v>0.17064049999999997</v>
      </c>
      <c r="H10" s="1">
        <v>-1.1052296144811999</v>
      </c>
      <c r="I10" s="1">
        <v>-1.10538033889182</v>
      </c>
      <c r="J10" s="1">
        <v>-1.10536881648605</v>
      </c>
      <c r="K10" s="1">
        <v>-1.10539347638605</v>
      </c>
      <c r="L10" s="1">
        <v>-1.1054041649580799</v>
      </c>
      <c r="M10" s="1">
        <v>-1.1053577507838701</v>
      </c>
      <c r="N10" s="1">
        <f t="shared" si="0"/>
        <v>8.4785518799979087E-5</v>
      </c>
      <c r="O10" s="1">
        <f t="shared" si="1"/>
        <v>-6.5938891820049861E-5</v>
      </c>
      <c r="P10" s="1">
        <f t="shared" si="2"/>
        <v>-5.441648605009064E-5</v>
      </c>
      <c r="Q10" s="1">
        <f t="shared" si="3"/>
        <v>-7.907638605009204E-5</v>
      </c>
      <c r="R10" s="1">
        <f t="shared" si="4"/>
        <v>-8.9764958079996404E-5</v>
      </c>
      <c r="S10" s="1">
        <f t="shared" si="5"/>
        <v>-4.3350783870188536E-5</v>
      </c>
    </row>
    <row r="11" spans="1:19" x14ac:dyDescent="0.25">
      <c r="A11">
        <v>150</v>
      </c>
      <c r="B11" s="1">
        <f>-1.0679049</f>
        <v>-1.0679049</v>
      </c>
      <c r="C11" s="1">
        <f>-0.9648348</f>
        <v>-0.96483479999999999</v>
      </c>
      <c r="D11">
        <f t="shared" si="6"/>
        <v>2.7809600000000101E-2</v>
      </c>
      <c r="E11">
        <f t="shared" si="7"/>
        <v>-1.6771700000000056E-2</v>
      </c>
      <c r="F11">
        <f t="shared" si="8"/>
        <v>0.10307010000000005</v>
      </c>
      <c r="H11" s="1">
        <v>-1.0675438756030899</v>
      </c>
      <c r="I11" s="1">
        <v>-1.06775032743944</v>
      </c>
      <c r="J11" s="1">
        <v>-1.0678039850033301</v>
      </c>
      <c r="K11" s="1">
        <v>-1.0678196894085801</v>
      </c>
      <c r="L11" s="1">
        <v>-1.06782267486547</v>
      </c>
      <c r="M11" s="1">
        <v>-1.06788399773403</v>
      </c>
      <c r="N11" s="1">
        <f t="shared" si="0"/>
        <v>3.6102439691010346E-4</v>
      </c>
      <c r="O11" s="1">
        <f t="shared" si="1"/>
        <v>1.545725605600623E-4</v>
      </c>
      <c r="P11" s="1">
        <f t="shared" si="2"/>
        <v>1.0091499666997628E-4</v>
      </c>
      <c r="Q11" s="1">
        <f t="shared" si="3"/>
        <v>8.5210591419970783E-5</v>
      </c>
      <c r="R11" s="1">
        <f t="shared" si="4"/>
        <v>8.2225134530045096E-5</v>
      </c>
      <c r="S11" s="1">
        <f t="shared" si="5"/>
        <v>2.0902265970068612E-5</v>
      </c>
    </row>
    <row r="12" spans="1:19" x14ac:dyDescent="0.25">
      <c r="A12">
        <v>175</v>
      </c>
      <c r="B12" s="1">
        <f>-1.0400953</f>
        <v>-1.0400952999999999</v>
      </c>
      <c r="C12" s="1">
        <f>-0.9816065</f>
        <v>-0.98160650000000005</v>
      </c>
      <c r="D12">
        <f t="shared" si="6"/>
        <v>1.8166899999999986E-2</v>
      </c>
      <c r="E12">
        <f t="shared" si="7"/>
        <v>-9.0508999999999729E-3</v>
      </c>
      <c r="F12">
        <f t="shared" si="8"/>
        <v>5.8488799999999896E-2</v>
      </c>
      <c r="H12" s="1">
        <v>-1.0401053855798901</v>
      </c>
      <c r="I12" s="1">
        <v>-1.0400575178012099</v>
      </c>
      <c r="J12" s="1">
        <v>-1.0400768869868</v>
      </c>
      <c r="K12" s="1">
        <v>-1.0400593127223201</v>
      </c>
      <c r="L12" s="1">
        <v>-1.04004992514382</v>
      </c>
      <c r="M12" s="1">
        <v>-1.0400490820270101</v>
      </c>
      <c r="N12" s="1">
        <f t="shared" si="0"/>
        <v>-1.0085579890128926E-5</v>
      </c>
      <c r="O12" s="1">
        <f t="shared" si="1"/>
        <v>3.77821987900262E-5</v>
      </c>
      <c r="P12" s="1">
        <f t="shared" si="2"/>
        <v>1.8413013199936046E-5</v>
      </c>
      <c r="Q12" s="1">
        <f t="shared" si="3"/>
        <v>3.598727767983867E-5</v>
      </c>
      <c r="R12" s="1">
        <f t="shared" si="4"/>
        <v>4.5374856179947187E-5</v>
      </c>
      <c r="S12" s="1">
        <f t="shared" si="5"/>
        <v>4.6217972989870404E-5</v>
      </c>
    </row>
    <row r="13" spans="1:19" x14ac:dyDescent="0.25">
      <c r="A13">
        <v>200</v>
      </c>
      <c r="B13" s="1">
        <f>-1.0219284</f>
        <v>-1.0219284</v>
      </c>
      <c r="C13" s="1">
        <f>-0.9906574</f>
        <v>-0.99065740000000002</v>
      </c>
      <c r="D13">
        <f t="shared" si="6"/>
        <v>1.0632399999999986E-2</v>
      </c>
      <c r="E13">
        <f t="shared" si="7"/>
        <v>-4.7342999999999691E-3</v>
      </c>
      <c r="F13">
        <f t="shared" si="8"/>
        <v>3.1270999999999938E-2</v>
      </c>
      <c r="H13" s="1">
        <v>-1.02227198261361</v>
      </c>
      <c r="I13" s="1">
        <v>-1.02206484960473</v>
      </c>
      <c r="J13" s="1">
        <v>-1.0220321019693599</v>
      </c>
      <c r="K13" s="1">
        <v>-1.02201554205741</v>
      </c>
      <c r="L13" s="1">
        <v>-1.0220100845055899</v>
      </c>
      <c r="M13" s="1">
        <v>-1.0219671033006801</v>
      </c>
      <c r="N13" s="1">
        <f t="shared" si="0"/>
        <v>-3.4358261361000508E-4</v>
      </c>
      <c r="O13" s="1">
        <f t="shared" si="1"/>
        <v>-1.3644960473002676E-4</v>
      </c>
      <c r="P13" s="1">
        <f t="shared" si="2"/>
        <v>-1.0370196935993725E-4</v>
      </c>
      <c r="Q13" s="1">
        <f t="shared" si="3"/>
        <v>-8.7142057410005691E-5</v>
      </c>
      <c r="R13" s="1">
        <f t="shared" si="4"/>
        <v>-8.1684505589985079E-5</v>
      </c>
      <c r="S13" s="1">
        <f t="shared" si="5"/>
        <v>-3.8703300680120734E-5</v>
      </c>
    </row>
    <row r="14" spans="1:19" x14ac:dyDescent="0.25">
      <c r="A14">
        <v>225</v>
      </c>
      <c r="B14" s="1">
        <f>-1.011296</f>
        <v>-1.011296</v>
      </c>
      <c r="C14" s="1">
        <f>-0.9953917</f>
        <v>-0.99539169999999999</v>
      </c>
      <c r="D14">
        <f t="shared" si="6"/>
        <v>5.7149999999999146E-3</v>
      </c>
      <c r="E14">
        <f t="shared" si="7"/>
        <v>-2.3963000000000179E-3</v>
      </c>
      <c r="F14">
        <f t="shared" si="8"/>
        <v>1.5904299999999982E-2</v>
      </c>
      <c r="H14" s="1">
        <v>-1.01156215695194</v>
      </c>
      <c r="I14" s="1">
        <v>-1.0113985795552201</v>
      </c>
      <c r="J14" s="1">
        <v>-1.0113541232946699</v>
      </c>
      <c r="K14" s="1">
        <v>-1.01135623250373</v>
      </c>
      <c r="L14" s="1">
        <v>-1.0113604379546901</v>
      </c>
      <c r="M14" s="1">
        <v>-1.0113448094709401</v>
      </c>
      <c r="N14" s="1">
        <f t="shared" si="0"/>
        <v>-2.6615695193998867E-4</v>
      </c>
      <c r="O14" s="1">
        <f t="shared" si="1"/>
        <v>-1.0257955522008366E-4</v>
      </c>
      <c r="P14" s="1">
        <f t="shared" si="2"/>
        <v>-5.8123294669920611E-5</v>
      </c>
      <c r="Q14" s="1">
        <f t="shared" si="3"/>
        <v>-6.0232503729995557E-5</v>
      </c>
      <c r="R14" s="1">
        <f t="shared" si="4"/>
        <v>-6.4437954690133026E-5</v>
      </c>
      <c r="S14" s="1">
        <f t="shared" si="5"/>
        <v>-4.8809470940103239E-5</v>
      </c>
    </row>
    <row r="15" spans="1:19" x14ac:dyDescent="0.25">
      <c r="A15">
        <v>250</v>
      </c>
      <c r="B15" s="1">
        <f>-1.005581</f>
        <v>-1.0055810000000001</v>
      </c>
      <c r="C15" s="1">
        <f>-0.997788</f>
        <v>-0.99778800000000001</v>
      </c>
      <c r="D15">
        <f t="shared" si="6"/>
        <v>2.9025000000000301E-3</v>
      </c>
      <c r="E15">
        <f t="shared" si="7"/>
        <v>-1.1712000000000389E-3</v>
      </c>
      <c r="F15">
        <f t="shared" si="8"/>
        <v>7.7930000000000499E-3</v>
      </c>
      <c r="H15" s="1">
        <v>-1.0055570187320799</v>
      </c>
      <c r="I15" s="1">
        <v>-1.0055484657632501</v>
      </c>
      <c r="J15" s="1">
        <v>-1.00552980927945</v>
      </c>
      <c r="K15" s="1">
        <v>-1.0055433432049701</v>
      </c>
      <c r="L15" s="1">
        <v>-1.0055513417089501</v>
      </c>
      <c r="M15" s="1">
        <v>-1.0055738137689501</v>
      </c>
      <c r="N15" s="1">
        <f t="shared" si="0"/>
        <v>2.3981267920136773E-5</v>
      </c>
      <c r="O15" s="1">
        <f t="shared" si="1"/>
        <v>3.253423674998146E-5</v>
      </c>
      <c r="P15" s="1">
        <f t="shared" si="2"/>
        <v>5.1190720550042812E-5</v>
      </c>
      <c r="Q15" s="1">
        <f t="shared" si="3"/>
        <v>3.7656795029983314E-5</v>
      </c>
      <c r="R15" s="1">
        <f t="shared" si="4"/>
        <v>2.9658291049949881E-5</v>
      </c>
      <c r="S15" s="1">
        <f t="shared" si="5"/>
        <v>7.186231050004821E-6</v>
      </c>
    </row>
    <row r="16" spans="1:19" x14ac:dyDescent="0.25">
      <c r="A16">
        <v>275</v>
      </c>
      <c r="B16" s="1">
        <f>-1.0026785</f>
        <v>-1.0026785</v>
      </c>
      <c r="C16" s="1">
        <f>-0.9989592</f>
        <v>-0.99895920000000005</v>
      </c>
      <c r="D16">
        <f t="shared" si="6"/>
        <v>1.4271999999999618E-3</v>
      </c>
      <c r="E16">
        <f t="shared" si="7"/>
        <v>-5.5049999999989829E-4</v>
      </c>
      <c r="F16">
        <f t="shared" si="8"/>
        <v>3.719299999999981E-3</v>
      </c>
      <c r="H16" s="1">
        <v>-1.0024332129759701</v>
      </c>
      <c r="I16" s="1">
        <v>-1.0025731812176699</v>
      </c>
      <c r="J16" s="1">
        <v>-1.00259154275677</v>
      </c>
      <c r="K16" s="1">
        <v>-1.00260232115734</v>
      </c>
      <c r="L16" s="1">
        <v>-1.0026063898358299</v>
      </c>
      <c r="M16" s="1">
        <v>-1.0026366626543199</v>
      </c>
      <c r="N16" s="1">
        <f t="shared" si="0"/>
        <v>2.4528702402992764E-4</v>
      </c>
      <c r="O16" s="1">
        <f t="shared" si="1"/>
        <v>1.0531878233011049E-4</v>
      </c>
      <c r="P16" s="1">
        <f t="shared" si="2"/>
        <v>8.6957243230045833E-5</v>
      </c>
      <c r="Q16" s="1">
        <f t="shared" si="3"/>
        <v>7.6178842659979651E-5</v>
      </c>
      <c r="R16" s="1">
        <f t="shared" si="4"/>
        <v>7.2110164170080537E-5</v>
      </c>
      <c r="S16" s="1">
        <f t="shared" si="5"/>
        <v>4.1837345680084681E-5</v>
      </c>
    </row>
    <row r="17" spans="1:20" x14ac:dyDescent="0.25">
      <c r="A17">
        <v>300</v>
      </c>
      <c r="B17" s="1">
        <f>-1.0012513</f>
        <v>-1.0012513000000001</v>
      </c>
      <c r="C17" s="1">
        <f>-0.9995097</f>
        <v>-0.99950969999999995</v>
      </c>
      <c r="D17">
        <f t="shared" si="6"/>
        <v>1.0239000000000775E-3</v>
      </c>
      <c r="E17">
        <f t="shared" si="7"/>
        <v>-3.5120000000010698E-4</v>
      </c>
      <c r="F17">
        <f t="shared" si="8"/>
        <v>1.7416000000001208E-3</v>
      </c>
      <c r="H17" s="1">
        <v>-1.0009642467606501</v>
      </c>
      <c r="I17" s="1">
        <v>-1.00117506330918</v>
      </c>
      <c r="J17" s="1">
        <v>-1.00121919627291</v>
      </c>
      <c r="K17" s="1">
        <v>-1.0012188036611001</v>
      </c>
      <c r="L17" s="1">
        <v>-1.0012154498104699</v>
      </c>
      <c r="M17" s="1">
        <v>-1.0012238284064201</v>
      </c>
      <c r="N17" s="1">
        <f t="shared" si="0"/>
        <v>2.8705323934996585E-4</v>
      </c>
      <c r="O17" s="1">
        <f t="shared" si="1"/>
        <v>7.6236690820019604E-5</v>
      </c>
      <c r="P17" s="1">
        <f t="shared" si="2"/>
        <v>3.2103727090060374E-5</v>
      </c>
      <c r="Q17" s="1">
        <f t="shared" si="3"/>
        <v>3.2496338900012134E-5</v>
      </c>
      <c r="R17" s="1">
        <f t="shared" si="4"/>
        <v>3.585018953011776E-5</v>
      </c>
      <c r="S17" s="1">
        <f t="shared" si="5"/>
        <v>2.7471593579964093E-5</v>
      </c>
    </row>
    <row r="18" spans="1:20" x14ac:dyDescent="0.25">
      <c r="A18">
        <v>350</v>
      </c>
      <c r="B18" s="1">
        <f>-1.0002274</f>
        <v>-1.0002274</v>
      </c>
      <c r="C18" s="1">
        <f>-0.9998609</f>
        <v>-0.99986090000000005</v>
      </c>
      <c r="D18">
        <f t="shared" si="6"/>
        <v>2.3980000000001223E-4</v>
      </c>
      <c r="E18">
        <f t="shared" si="7"/>
        <v>-5.2599999999958236E-5</v>
      </c>
      <c r="F18">
        <f t="shared" si="8"/>
        <v>3.6649999999993632E-4</v>
      </c>
      <c r="H18" s="1">
        <v>-1.00021621269723</v>
      </c>
      <c r="I18" s="1">
        <v>-1.0003045954779499</v>
      </c>
      <c r="J18" s="1">
        <v>-1.0003368050436301</v>
      </c>
      <c r="K18" s="1">
        <v>-1.00032081634986</v>
      </c>
      <c r="L18" s="1">
        <v>-1.0003103054703699</v>
      </c>
      <c r="M18" s="1">
        <v>-1.0002700284880199</v>
      </c>
      <c r="N18" s="1">
        <f t="shared" si="0"/>
        <v>1.1187302769943841E-5</v>
      </c>
      <c r="O18" s="1">
        <f t="shared" si="1"/>
        <v>-7.7195477949931757E-5</v>
      </c>
      <c r="P18" s="1">
        <f t="shared" si="2"/>
        <v>-1.0940504363010639E-4</v>
      </c>
      <c r="Q18" s="1">
        <f t="shared" si="3"/>
        <v>-9.3416349860042658E-5</v>
      </c>
      <c r="R18" s="1">
        <f t="shared" si="4"/>
        <v>-8.2905470369931678E-5</v>
      </c>
      <c r="S18" s="1">
        <f t="shared" si="5"/>
        <v>-4.2628488019946786E-5</v>
      </c>
    </row>
    <row r="19" spans="1:20" x14ac:dyDescent="0.25">
      <c r="A19">
        <v>400</v>
      </c>
      <c r="B19" s="1">
        <v>-0.99998759999999998</v>
      </c>
      <c r="C19" s="1">
        <f>-0.9999135</f>
        <v>-0.99991350000000001</v>
      </c>
      <c r="D19">
        <f t="shared" si="6"/>
        <v>7.5999999999964984E-6</v>
      </c>
      <c r="E19">
        <f t="shared" si="7"/>
        <v>1.0000000000287557E-6</v>
      </c>
      <c r="F19">
        <f t="shared" si="8"/>
        <v>7.409999999996586E-5</v>
      </c>
      <c r="H19" s="1">
        <v>-1.0002356257735701</v>
      </c>
      <c r="I19" s="1">
        <v>-1.0000680859971001</v>
      </c>
      <c r="J19" s="1">
        <v>-1.0000402440737901</v>
      </c>
      <c r="K19" s="1">
        <v>-1.0000367934950001</v>
      </c>
      <c r="L19" s="1">
        <v>-1.00003699495317</v>
      </c>
      <c r="M19" s="1">
        <v>-1.0000244833596901</v>
      </c>
      <c r="N19" s="1">
        <f t="shared" si="0"/>
        <v>-2.4802577357008193E-4</v>
      </c>
      <c r="O19" s="1">
        <f t="shared" si="1"/>
        <v>-8.0485997100088191E-5</v>
      </c>
      <c r="P19" s="1">
        <f t="shared" si="2"/>
        <v>-5.2644073790131252E-5</v>
      </c>
      <c r="Q19" s="1">
        <f t="shared" si="3"/>
        <v>-4.9193495000099396E-5</v>
      </c>
      <c r="R19" s="1">
        <f t="shared" si="4"/>
        <v>-4.9394953170023292E-5</v>
      </c>
      <c r="S19" s="1">
        <f t="shared" si="5"/>
        <v>-3.6883359690098594E-5</v>
      </c>
    </row>
    <row r="20" spans="1:20" x14ac:dyDescent="0.25">
      <c r="A20">
        <v>450</v>
      </c>
      <c r="B20" s="1">
        <v>-0.99997999999999998</v>
      </c>
      <c r="C20" s="1">
        <f>-0.9999125</f>
        <v>-0.99991249999999998</v>
      </c>
      <c r="D20">
        <f t="shared" si="6"/>
        <v>7.0600000000031748E-5</v>
      </c>
      <c r="E20">
        <f t="shared" si="7"/>
        <v>5.900000000003125E-6</v>
      </c>
      <c r="F20">
        <f t="shared" si="8"/>
        <v>6.7499999999998117E-5</v>
      </c>
      <c r="H20" s="1">
        <v>-1.00012230428035</v>
      </c>
      <c r="I20" s="1">
        <v>-0.99990281559899397</v>
      </c>
      <c r="J20" s="1">
        <v>-0.99985169022256004</v>
      </c>
      <c r="K20" s="1">
        <v>-0.99986613764527099</v>
      </c>
      <c r="L20" s="1">
        <v>-0.99987736783065795</v>
      </c>
      <c r="M20" s="1">
        <v>-0.999919983174275</v>
      </c>
      <c r="N20" s="1">
        <f t="shared" si="0"/>
        <v>-1.4230428035000298E-4</v>
      </c>
      <c r="O20" s="1">
        <f t="shared" si="1"/>
        <v>7.7184401006014092E-5</v>
      </c>
      <c r="P20" s="1">
        <f t="shared" si="2"/>
        <v>1.2830977743993888E-4</v>
      </c>
      <c r="Q20" s="1">
        <f t="shared" si="3"/>
        <v>1.1386235472898854E-4</v>
      </c>
      <c r="R20" s="1">
        <f t="shared" si="4"/>
        <v>1.0263216934203179E-4</v>
      </c>
      <c r="S20" s="1">
        <f t="shared" si="5"/>
        <v>6.0016825724984457E-5</v>
      </c>
    </row>
    <row r="21" spans="1:20" x14ac:dyDescent="0.25">
      <c r="A21">
        <v>500</v>
      </c>
      <c r="B21" s="1">
        <v>-0.99990939999999995</v>
      </c>
      <c r="C21" s="1">
        <f>-0.9999066</f>
        <v>-0.99990659999999998</v>
      </c>
      <c r="F21">
        <f t="shared" si="8"/>
        <v>2.7999999999694936E-6</v>
      </c>
      <c r="H21" s="1">
        <v>-0.99974322007294303</v>
      </c>
      <c r="I21" s="1">
        <v>-0.99992459804284295</v>
      </c>
      <c r="J21" s="1">
        <v>-0.99996061354350196</v>
      </c>
      <c r="K21" s="1">
        <v>-0.99995497153887303</v>
      </c>
      <c r="L21" s="1">
        <v>-0.99994941143111205</v>
      </c>
      <c r="M21" s="1">
        <v>-0.99993188016297396</v>
      </c>
      <c r="N21" s="1">
        <f t="shared" si="0"/>
        <v>1.6617992705691975E-4</v>
      </c>
      <c r="O21" s="1">
        <f t="shared" si="1"/>
        <v>-1.519804284300097E-5</v>
      </c>
      <c r="P21" s="1">
        <f t="shared" si="2"/>
        <v>-5.1213543502015568E-5</v>
      </c>
      <c r="Q21" s="1">
        <f t="shared" si="3"/>
        <v>-4.5571538873079298E-5</v>
      </c>
      <c r="R21" s="1">
        <f t="shared" si="4"/>
        <v>-4.0011431112096929E-5</v>
      </c>
      <c r="S21" s="1">
        <f t="shared" si="5"/>
        <v>-2.2480162974014561E-5</v>
      </c>
    </row>
    <row r="23" spans="1:20" x14ac:dyDescent="0.25">
      <c r="H23" s="6" t="s">
        <v>14</v>
      </c>
      <c r="O23" s="6" t="s">
        <v>13</v>
      </c>
    </row>
    <row r="24" spans="1:20" x14ac:dyDescent="0.25">
      <c r="H24" s="4">
        <v>0.72209556178576295</v>
      </c>
      <c r="I24" s="4">
        <v>0.732963058979338</v>
      </c>
      <c r="J24" s="4">
        <v>0.73105662276207195</v>
      </c>
      <c r="K24" s="4">
        <v>0.732239879392374</v>
      </c>
      <c r="L24" s="4">
        <v>0.73272117329668696</v>
      </c>
      <c r="M24" s="4">
        <v>0.71635203679491499</v>
      </c>
      <c r="O24">
        <f>ABS(H24)</f>
        <v>0.72209556178576295</v>
      </c>
      <c r="P24">
        <f t="shared" ref="P24:T24" si="9">ABS(I24)</f>
        <v>0.732963058979338</v>
      </c>
      <c r="Q24">
        <f t="shared" si="9"/>
        <v>0.73105662276207195</v>
      </c>
      <c r="R24">
        <f t="shared" si="9"/>
        <v>0.732239879392374</v>
      </c>
      <c r="S24">
        <f t="shared" si="9"/>
        <v>0.73272117329668696</v>
      </c>
      <c r="T24">
        <f t="shared" si="9"/>
        <v>0.71635203679491499</v>
      </c>
    </row>
    <row r="25" spans="1:20" x14ac:dyDescent="0.25">
      <c r="H25" s="4">
        <v>-0.49392430395161901</v>
      </c>
      <c r="I25" s="4">
        <v>-0.45366559473205598</v>
      </c>
      <c r="J25" s="4">
        <v>-0.43721772098048201</v>
      </c>
      <c r="K25" s="4">
        <v>-0.42546920656926002</v>
      </c>
      <c r="L25" s="4">
        <v>-0.42281081950659399</v>
      </c>
      <c r="M25" s="4">
        <v>-0.40196488561237298</v>
      </c>
      <c r="O25">
        <f t="shared" ref="O25:O41" si="10">ABS(H25)</f>
        <v>0.49392430395161901</v>
      </c>
      <c r="P25">
        <f t="shared" ref="P25:P41" si="11">ABS(I25)</f>
        <v>0.45366559473205598</v>
      </c>
      <c r="Q25">
        <f t="shared" ref="Q25:Q41" si="12">ABS(J25)</f>
        <v>0.43721772098048201</v>
      </c>
      <c r="R25">
        <f t="shared" ref="R25:R41" si="13">ABS(K25)</f>
        <v>0.42546920656926002</v>
      </c>
      <c r="S25">
        <f t="shared" ref="S25:S41" si="14">ABS(L25)</f>
        <v>0.42281081950659399</v>
      </c>
      <c r="T25">
        <f t="shared" ref="T25:T41" si="15">ABS(M25)</f>
        <v>0.40196488561237298</v>
      </c>
    </row>
    <row r="26" spans="1:20" x14ac:dyDescent="0.25">
      <c r="H26" s="4">
        <v>0.42382670473434197</v>
      </c>
      <c r="I26" s="4">
        <v>0.172199833508202</v>
      </c>
      <c r="J26" s="4">
        <v>0.203826521538677</v>
      </c>
      <c r="K26" s="4">
        <v>0.164324310319896</v>
      </c>
      <c r="L26" s="4">
        <v>0.152145225812333</v>
      </c>
      <c r="M26" s="4">
        <v>0.62009392593290902</v>
      </c>
      <c r="O26">
        <f t="shared" si="10"/>
        <v>0.42382670473434197</v>
      </c>
      <c r="P26">
        <f t="shared" si="11"/>
        <v>0.172199833508202</v>
      </c>
      <c r="Q26">
        <f t="shared" si="12"/>
        <v>0.203826521538677</v>
      </c>
      <c r="R26">
        <f t="shared" si="13"/>
        <v>0.164324310319896</v>
      </c>
      <c r="S26">
        <f t="shared" si="14"/>
        <v>0.152145225812333</v>
      </c>
      <c r="T26">
        <f t="shared" si="15"/>
        <v>0.62009392593290902</v>
      </c>
    </row>
    <row r="27" spans="1:20" x14ac:dyDescent="0.25">
      <c r="H27" s="4">
        <v>0</v>
      </c>
      <c r="I27" s="4">
        <v>-0.220855955613209</v>
      </c>
      <c r="J27" s="4">
        <v>-0.43647614679699598</v>
      </c>
      <c r="K27" s="4">
        <v>-0.55237375844896996</v>
      </c>
      <c r="L27" s="4">
        <v>-0.57613953140532803</v>
      </c>
      <c r="M27" s="4">
        <v>-1.5887001461419401</v>
      </c>
      <c r="O27">
        <f t="shared" si="10"/>
        <v>0</v>
      </c>
      <c r="P27">
        <f t="shared" si="11"/>
        <v>0.220855955613209</v>
      </c>
      <c r="Q27">
        <f t="shared" si="12"/>
        <v>0.43647614679699598</v>
      </c>
      <c r="R27">
        <f t="shared" si="13"/>
        <v>0.55237375844896996</v>
      </c>
      <c r="S27">
        <f t="shared" si="14"/>
        <v>0.57613953140532803</v>
      </c>
      <c r="T27">
        <f t="shared" si="15"/>
        <v>1.5887001461419401</v>
      </c>
    </row>
    <row r="28" spans="1:20" x14ac:dyDescent="0.25">
      <c r="H28" s="4">
        <v>0</v>
      </c>
      <c r="I28" s="4">
        <v>1.54785919319867</v>
      </c>
      <c r="J28" s="4">
        <v>1.43923564819127</v>
      </c>
      <c r="K28" s="4">
        <v>1.7555295691919099</v>
      </c>
      <c r="L28" s="4">
        <v>1.83027368388745</v>
      </c>
      <c r="M28" s="4">
        <v>-0.72379081960545999</v>
      </c>
      <c r="O28">
        <f t="shared" si="10"/>
        <v>0</v>
      </c>
      <c r="P28">
        <f t="shared" si="11"/>
        <v>1.54785919319867</v>
      </c>
      <c r="Q28">
        <f t="shared" si="12"/>
        <v>1.43923564819127</v>
      </c>
      <c r="R28">
        <f t="shared" si="13"/>
        <v>1.7555295691919099</v>
      </c>
      <c r="S28">
        <f t="shared" si="14"/>
        <v>1.83027368388745</v>
      </c>
      <c r="T28">
        <f t="shared" si="15"/>
        <v>0.72379081960545999</v>
      </c>
    </row>
    <row r="29" spans="1:20" x14ac:dyDescent="0.25">
      <c r="A29" s="6" t="s">
        <v>8</v>
      </c>
      <c r="B29" s="6" t="s">
        <v>7</v>
      </c>
      <c r="H29" s="4">
        <v>-1.3708260792265601</v>
      </c>
      <c r="I29" s="4">
        <v>-2.22108998438123</v>
      </c>
      <c r="J29" s="4">
        <v>-1.3269680799715899</v>
      </c>
      <c r="K29" s="4">
        <v>-1.0998670659212499</v>
      </c>
      <c r="L29" s="4">
        <v>-1.0704794694117299</v>
      </c>
      <c r="M29" s="4">
        <v>6.7381129400496</v>
      </c>
      <c r="O29">
        <f t="shared" si="10"/>
        <v>1.3708260792265601</v>
      </c>
      <c r="P29">
        <f t="shared" si="11"/>
        <v>2.22108998438123</v>
      </c>
      <c r="Q29">
        <f t="shared" si="12"/>
        <v>1.3269680799715899</v>
      </c>
      <c r="R29">
        <f t="shared" si="13"/>
        <v>1.0998670659212499</v>
      </c>
      <c r="S29">
        <f t="shared" si="14"/>
        <v>1.0704794694117299</v>
      </c>
      <c r="T29">
        <f t="shared" si="15"/>
        <v>6.7381129400496</v>
      </c>
    </row>
    <row r="30" spans="1:20" x14ac:dyDescent="0.25">
      <c r="A30" s="2">
        <v>1E-8</v>
      </c>
      <c r="B30" s="3">
        <f>SQRT(3.94707283943517E-08)</f>
        <v>1.9867241477958559E-4</v>
      </c>
      <c r="H30" s="4">
        <v>0</v>
      </c>
      <c r="I30" s="4">
        <v>-0.65997952038504104</v>
      </c>
      <c r="J30" s="4">
        <v>-0.70071643718299204</v>
      </c>
      <c r="K30" s="4">
        <v>-1.1286911389499099</v>
      </c>
      <c r="L30" s="4">
        <v>-1.11620840418421</v>
      </c>
      <c r="M30" s="4">
        <v>-3.3725654789761501</v>
      </c>
      <c r="O30">
        <f t="shared" si="10"/>
        <v>0</v>
      </c>
      <c r="P30">
        <f t="shared" si="11"/>
        <v>0.65997952038504104</v>
      </c>
      <c r="Q30">
        <f t="shared" si="12"/>
        <v>0.70071643718299204</v>
      </c>
      <c r="R30">
        <f t="shared" si="13"/>
        <v>1.1286911389499099</v>
      </c>
      <c r="S30">
        <f t="shared" si="14"/>
        <v>1.11620840418421</v>
      </c>
      <c r="T30">
        <f t="shared" si="15"/>
        <v>3.3725654789761501</v>
      </c>
    </row>
    <row r="31" spans="1:20" x14ac:dyDescent="0.25">
      <c r="A31" s="2">
        <v>1.0000000000000001E-9</v>
      </c>
      <c r="B31" s="3">
        <f>SQRT(5.8356787998211E-09)</f>
        <v>7.6391614721912378E-5</v>
      </c>
      <c r="H31" s="4">
        <v>0</v>
      </c>
      <c r="I31" s="4">
        <v>0</v>
      </c>
      <c r="J31" s="4">
        <v>-1.06878550204706</v>
      </c>
      <c r="K31" s="4">
        <v>-1.5023960558982801</v>
      </c>
      <c r="L31" s="4">
        <v>-1.62759858030209</v>
      </c>
      <c r="M31" s="4">
        <v>-4.2469029579720798</v>
      </c>
      <c r="O31">
        <f t="shared" si="10"/>
        <v>0</v>
      </c>
      <c r="P31">
        <f t="shared" si="11"/>
        <v>0</v>
      </c>
      <c r="Q31">
        <f t="shared" si="12"/>
        <v>1.06878550204706</v>
      </c>
      <c r="R31">
        <f t="shared" si="13"/>
        <v>1.5023960558982801</v>
      </c>
      <c r="S31">
        <f t="shared" si="14"/>
        <v>1.62759858030209</v>
      </c>
      <c r="T31">
        <f t="shared" si="15"/>
        <v>4.2469029579720798</v>
      </c>
    </row>
    <row r="32" spans="1:20" x14ac:dyDescent="0.25">
      <c r="A32" s="2">
        <v>1E-10</v>
      </c>
      <c r="B32" s="3">
        <f>SQRT(4.02502339587844E-09)</f>
        <v>6.3443072087332274E-5</v>
      </c>
      <c r="H32" s="4">
        <v>0</v>
      </c>
      <c r="I32" s="4">
        <v>0</v>
      </c>
      <c r="J32" s="4">
        <v>0</v>
      </c>
      <c r="K32" s="4">
        <v>-0.24922759797841201</v>
      </c>
      <c r="L32" s="4">
        <v>-0.52924650414556595</v>
      </c>
      <c r="M32" s="4">
        <v>-5.1359999217326804</v>
      </c>
      <c r="O32">
        <f t="shared" si="10"/>
        <v>0</v>
      </c>
      <c r="P32">
        <f t="shared" si="11"/>
        <v>0</v>
      </c>
      <c r="Q32">
        <f t="shared" si="12"/>
        <v>0</v>
      </c>
      <c r="R32">
        <f t="shared" si="13"/>
        <v>0.24922759797841201</v>
      </c>
      <c r="S32">
        <f t="shared" si="14"/>
        <v>0.52924650414556595</v>
      </c>
      <c r="T32">
        <f t="shared" si="15"/>
        <v>5.1359999217326804</v>
      </c>
    </row>
    <row r="33" spans="1:20" x14ac:dyDescent="0.25">
      <c r="A33" s="2">
        <v>9.9999999999999994E-12</v>
      </c>
      <c r="B33" s="3">
        <f>SQRT(3.49307891765625E-09)</f>
        <v>5.9102275063285426E-5</v>
      </c>
      <c r="H33" s="4">
        <v>0</v>
      </c>
      <c r="I33" s="4">
        <v>0</v>
      </c>
      <c r="J33" s="4">
        <v>0</v>
      </c>
      <c r="K33" s="4">
        <v>0.38396451613101201</v>
      </c>
      <c r="L33" s="4">
        <v>0.55489636195790404</v>
      </c>
      <c r="M33" s="4">
        <v>-0.24327293464088501</v>
      </c>
      <c r="O33">
        <f t="shared" si="10"/>
        <v>0</v>
      </c>
      <c r="P33">
        <f t="shared" si="11"/>
        <v>0</v>
      </c>
      <c r="Q33">
        <f t="shared" si="12"/>
        <v>0</v>
      </c>
      <c r="R33">
        <f t="shared" si="13"/>
        <v>0.38396451613101201</v>
      </c>
      <c r="S33">
        <f t="shared" si="14"/>
        <v>0.55489636195790404</v>
      </c>
      <c r="T33">
        <f t="shared" si="15"/>
        <v>0.24327293464088501</v>
      </c>
    </row>
    <row r="34" spans="1:20" x14ac:dyDescent="0.25">
      <c r="A34" s="2">
        <v>9.9999999999999998E-13</v>
      </c>
      <c r="B34" s="3">
        <f>SQRT(3.37849428229955E-09)</f>
        <v>5.8124816406587904E-5</v>
      </c>
      <c r="H34" s="4">
        <v>1.4043634629446899</v>
      </c>
      <c r="I34" s="4">
        <v>0</v>
      </c>
      <c r="J34" s="4">
        <v>0.99245450433471605</v>
      </c>
      <c r="K34" s="4">
        <v>1.80233470589124</v>
      </c>
      <c r="L34" s="4">
        <v>1.7282441419130099</v>
      </c>
      <c r="M34" s="4">
        <v>4.5548237755875904</v>
      </c>
      <c r="O34">
        <f t="shared" si="10"/>
        <v>1.4043634629446899</v>
      </c>
      <c r="P34">
        <f t="shared" si="11"/>
        <v>0</v>
      </c>
      <c r="Q34">
        <f t="shared" si="12"/>
        <v>0.99245450433471605</v>
      </c>
      <c r="R34">
        <f t="shared" si="13"/>
        <v>1.80233470589124</v>
      </c>
      <c r="S34">
        <f t="shared" si="14"/>
        <v>1.7282441419130099</v>
      </c>
      <c r="T34">
        <f t="shared" si="15"/>
        <v>4.5548237755875904</v>
      </c>
    </row>
    <row r="35" spans="1:20" x14ac:dyDescent="0.25">
      <c r="A35" s="2">
        <v>9.9999999999999995E-21</v>
      </c>
      <c r="B35" s="3">
        <f>SQRT(1.17756304400117E-09)</f>
        <v>3.4315638475790744E-5</v>
      </c>
      <c r="H35" s="4">
        <v>0.158317729461663</v>
      </c>
      <c r="I35" s="4">
        <v>2.7897905893528101</v>
      </c>
      <c r="J35" s="4">
        <v>1.53248060757295</v>
      </c>
      <c r="K35" s="4">
        <v>1.8609198405113001</v>
      </c>
      <c r="L35" s="4">
        <v>2.13069314244213</v>
      </c>
      <c r="M35" s="4">
        <v>7.9142678117209702</v>
      </c>
      <c r="O35">
        <f t="shared" si="10"/>
        <v>0.158317729461663</v>
      </c>
      <c r="P35">
        <f t="shared" si="11"/>
        <v>2.7897905893528101</v>
      </c>
      <c r="Q35">
        <f t="shared" si="12"/>
        <v>1.53248060757295</v>
      </c>
      <c r="R35">
        <f t="shared" si="13"/>
        <v>1.8609198405113001</v>
      </c>
      <c r="S35">
        <f t="shared" si="14"/>
        <v>2.13069314244213</v>
      </c>
      <c r="T35">
        <f t="shared" si="15"/>
        <v>7.9142678117209702</v>
      </c>
    </row>
    <row r="36" spans="1:20" x14ac:dyDescent="0.25">
      <c r="H36" s="4">
        <v>0</v>
      </c>
      <c r="I36" s="4">
        <v>0</v>
      </c>
      <c r="J36" s="4">
        <v>1.12081944883067</v>
      </c>
      <c r="K36" s="4">
        <v>0.96300197658678699</v>
      </c>
      <c r="L36" s="4">
        <v>1.68490224850611</v>
      </c>
      <c r="M36" s="4">
        <v>6.9194723802282496</v>
      </c>
      <c r="O36">
        <f t="shared" si="10"/>
        <v>0</v>
      </c>
      <c r="P36">
        <f t="shared" si="11"/>
        <v>0</v>
      </c>
      <c r="Q36">
        <f t="shared" si="12"/>
        <v>1.12081944883067</v>
      </c>
      <c r="R36">
        <f t="shared" si="13"/>
        <v>0.96300197658678699</v>
      </c>
      <c r="S36">
        <f t="shared" si="14"/>
        <v>1.68490224850611</v>
      </c>
      <c r="T36">
        <f t="shared" si="15"/>
        <v>6.9194723802282496</v>
      </c>
    </row>
    <row r="37" spans="1:20" x14ac:dyDescent="0.25">
      <c r="H37" s="4">
        <v>0</v>
      </c>
      <c r="I37" s="4">
        <v>0</v>
      </c>
      <c r="J37" s="4">
        <v>0</v>
      </c>
      <c r="K37" s="4">
        <v>0</v>
      </c>
      <c r="L37" s="4">
        <v>0.39286092757365199</v>
      </c>
      <c r="M37" s="4">
        <v>1.50848618388264</v>
      </c>
      <c r="O37">
        <f t="shared" si="10"/>
        <v>0</v>
      </c>
      <c r="P37">
        <f t="shared" si="11"/>
        <v>0</v>
      </c>
      <c r="Q37">
        <f t="shared" si="12"/>
        <v>0</v>
      </c>
      <c r="R37">
        <f t="shared" si="13"/>
        <v>0</v>
      </c>
      <c r="S37">
        <f t="shared" si="14"/>
        <v>0.39286092757365199</v>
      </c>
      <c r="T37">
        <f t="shared" si="15"/>
        <v>1.50848618388264</v>
      </c>
    </row>
    <row r="38" spans="1:20" x14ac:dyDescent="0.25">
      <c r="H38" s="4">
        <v>0</v>
      </c>
      <c r="I38" s="4">
        <v>0</v>
      </c>
      <c r="J38" s="4">
        <v>0</v>
      </c>
      <c r="K38" s="4">
        <v>-1.3939077106299999E-2</v>
      </c>
      <c r="L38" s="4">
        <v>-1.08395675262942</v>
      </c>
      <c r="M38" s="4">
        <v>-6.6371737197884704</v>
      </c>
      <c r="O38">
        <f t="shared" si="10"/>
        <v>0</v>
      </c>
      <c r="P38">
        <f t="shared" si="11"/>
        <v>0</v>
      </c>
      <c r="Q38">
        <f t="shared" si="12"/>
        <v>0</v>
      </c>
      <c r="R38">
        <f t="shared" si="13"/>
        <v>1.3939077106299999E-2</v>
      </c>
      <c r="S38">
        <f t="shared" si="14"/>
        <v>1.08395675262942</v>
      </c>
      <c r="T38">
        <f t="shared" si="15"/>
        <v>6.6371737197884704</v>
      </c>
    </row>
    <row r="39" spans="1:20" x14ac:dyDescent="0.25">
      <c r="H39" s="4">
        <v>0</v>
      </c>
      <c r="I39" s="4">
        <v>0</v>
      </c>
      <c r="J39" s="4">
        <v>0</v>
      </c>
      <c r="K39" s="4">
        <v>-1.5858076849840901</v>
      </c>
      <c r="L39" s="4">
        <v>-2.4325207867360401</v>
      </c>
      <c r="M39" s="4">
        <v>-12.808342788857599</v>
      </c>
      <c r="O39">
        <f t="shared" si="10"/>
        <v>0</v>
      </c>
      <c r="P39">
        <f t="shared" si="11"/>
        <v>0</v>
      </c>
      <c r="Q39">
        <f t="shared" si="12"/>
        <v>0</v>
      </c>
      <c r="R39">
        <f t="shared" si="13"/>
        <v>1.5858076849840901</v>
      </c>
      <c r="S39">
        <f t="shared" si="14"/>
        <v>2.4325207867360401</v>
      </c>
      <c r="T39">
        <f t="shared" si="15"/>
        <v>12.808342788857599</v>
      </c>
    </row>
    <row r="40" spans="1:20" x14ac:dyDescent="0.25">
      <c r="H40" s="4">
        <v>0</v>
      </c>
      <c r="I40" s="4">
        <v>0</v>
      </c>
      <c r="J40" s="4">
        <v>0</v>
      </c>
      <c r="K40" s="4">
        <v>-1.3495414807527899</v>
      </c>
      <c r="L40" s="4">
        <v>-2.0056040447451</v>
      </c>
      <c r="M40" s="4">
        <v>-9.2255031425953007</v>
      </c>
      <c r="O40">
        <f t="shared" si="10"/>
        <v>0</v>
      </c>
      <c r="P40">
        <f t="shared" si="11"/>
        <v>0</v>
      </c>
      <c r="Q40">
        <f t="shared" si="12"/>
        <v>0</v>
      </c>
      <c r="R40">
        <f t="shared" si="13"/>
        <v>1.3495414807527899</v>
      </c>
      <c r="S40">
        <f t="shared" si="14"/>
        <v>2.0056040447451</v>
      </c>
      <c r="T40">
        <f t="shared" si="15"/>
        <v>9.2255031425953007</v>
      </c>
    </row>
    <row r="41" spans="1:20" x14ac:dyDescent="0.25">
      <c r="H41" s="4">
        <v>-0.75486308013793102</v>
      </c>
      <c r="I41" s="4">
        <v>-1.9153035437777499</v>
      </c>
      <c r="J41" s="4">
        <v>-2.3743822003215098</v>
      </c>
      <c r="K41" s="4">
        <v>7.3129156287180001E-3</v>
      </c>
      <c r="L41" s="4">
        <v>1.47537988744191</v>
      </c>
      <c r="M41" s="4">
        <v>15.592033023447</v>
      </c>
      <c r="O41">
        <f t="shared" si="10"/>
        <v>0.75486308013793102</v>
      </c>
      <c r="P41">
        <f t="shared" si="11"/>
        <v>1.9153035437777499</v>
      </c>
      <c r="Q41">
        <f t="shared" si="12"/>
        <v>2.3743822003215098</v>
      </c>
      <c r="R41">
        <f t="shared" si="13"/>
        <v>7.3129156287180001E-3</v>
      </c>
      <c r="S41">
        <f t="shared" si="14"/>
        <v>1.47537988744191</v>
      </c>
      <c r="T41">
        <f t="shared" si="15"/>
        <v>15.592033023447</v>
      </c>
    </row>
    <row r="43" spans="1:20" x14ac:dyDescent="0.25">
      <c r="O43" s="5">
        <f>SUM(O24:O41)</f>
        <v>5.3282169222425679</v>
      </c>
      <c r="P43" s="5">
        <f t="shared" ref="P43:T43" si="16">SUM(P24:P41)</f>
        <v>10.713707273928305</v>
      </c>
      <c r="Q43" s="5">
        <f t="shared" si="16"/>
        <v>12.364419440530984</v>
      </c>
      <c r="R43" s="5">
        <f t="shared" si="16"/>
        <v>15.576940780262499</v>
      </c>
      <c r="S43" s="5">
        <f t="shared" si="16"/>
        <v>21.546681685897262</v>
      </c>
      <c r="T43" s="5">
        <f t="shared" si="16"/>
        <v>88.947858873566815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502"/>
  <sheetViews>
    <sheetView workbookViewId="0">
      <selection activeCell="K3" sqref="K3"/>
    </sheetView>
  </sheetViews>
  <sheetFormatPr defaultRowHeight="15" x14ac:dyDescent="0.25"/>
  <cols>
    <col min="1" max="1" width="13.140625" customWidth="1"/>
    <col min="2" max="2" width="16.28515625" customWidth="1"/>
    <col min="3" max="3" width="13" customWidth="1"/>
    <col min="4" max="4" width="13.7109375" customWidth="1"/>
    <col min="5" max="5" width="13.5703125" customWidth="1"/>
    <col min="6" max="6" width="14" customWidth="1"/>
    <col min="7" max="7" width="13.7109375" customWidth="1"/>
    <col min="8" max="8" width="13.5703125" customWidth="1"/>
    <col min="11" max="11" width="16.140625" customWidth="1"/>
    <col min="13" max="13" width="17" customWidth="1"/>
  </cols>
  <sheetData>
    <row r="1" spans="1:13" x14ac:dyDescent="0.25">
      <c r="C1" s="6" t="s">
        <v>23</v>
      </c>
      <c r="K1" s="6">
        <v>1.4021607627000001</v>
      </c>
      <c r="L1" s="6" t="s">
        <v>19</v>
      </c>
    </row>
    <row r="2" spans="1:13" x14ac:dyDescent="0.25">
      <c r="A2" s="6" t="s">
        <v>5</v>
      </c>
      <c r="B2" s="6" t="s">
        <v>18</v>
      </c>
      <c r="C2" s="7" t="s">
        <v>4</v>
      </c>
      <c r="D2" s="7" t="s">
        <v>6</v>
      </c>
      <c r="E2" s="7" t="s">
        <v>9</v>
      </c>
      <c r="F2" s="7" t="s">
        <v>10</v>
      </c>
      <c r="G2" s="7" t="s">
        <v>11</v>
      </c>
      <c r="H2" s="7" t="s">
        <v>12</v>
      </c>
      <c r="K2" s="7" t="s">
        <v>20</v>
      </c>
      <c r="M2" s="6" t="s">
        <v>22</v>
      </c>
    </row>
    <row r="3" spans="1:13" x14ac:dyDescent="0.25">
      <c r="A3">
        <v>1</v>
      </c>
      <c r="B3">
        <f>A3*Sheet1!$B$2/100</f>
        <v>1.8897299999999999E-2</v>
      </c>
      <c r="C3">
        <v>3.2949771593975901</v>
      </c>
      <c r="D3">
        <v>2.3403550195995</v>
      </c>
      <c r="E3">
        <v>5.72924539369673</v>
      </c>
      <c r="F3">
        <v>3.95924789988335</v>
      </c>
      <c r="G3">
        <v>1.89044239856398</v>
      </c>
      <c r="H3">
        <v>-21.0749755899507</v>
      </c>
      <c r="K3">
        <f>(Sheet1!$G$2*3/(5*Sheet1!$G$3^2))*(1-2.5*EXP(-Sheet1!$G$3*(B3-$K$1)) + 1.5*EXP(-(5/3)*Sheet1!$G$3*(B3-$K$1)))</f>
        <v>1.8628189487426794</v>
      </c>
      <c r="M3">
        <f>(Sheet1!$K$2/(2*Sheet1!$K$3^2))*(1-EXP(-Sheet1!$K$3*(B3-$K$1)))^2</f>
        <v>2.0025777672512102</v>
      </c>
    </row>
    <row r="4" spans="1:13" x14ac:dyDescent="0.25">
      <c r="A4">
        <f>A3+1</f>
        <v>2</v>
      </c>
      <c r="B4">
        <f>A4*Sheet1!$B$2/100</f>
        <v>3.7794599999999998E-2</v>
      </c>
      <c r="C4">
        <v>2.8264213590921701</v>
      </c>
      <c r="D4">
        <v>2.0863518722340699</v>
      </c>
      <c r="E4">
        <v>4.8923090729611802</v>
      </c>
      <c r="F4">
        <v>3.54116631484293</v>
      </c>
      <c r="G4">
        <v>1.9119751721384399</v>
      </c>
      <c r="H4">
        <v>-17.184861459629001</v>
      </c>
      <c r="K4">
        <f>(Sheet1!$G$2*3/(5*Sheet1!$G$3^2))*(1-2.5*EXP(-Sheet1!$G$3*(B4-$K$1)) + 1.5*EXP(-(5/3)*Sheet1!$G$3*(B4-$K$1)))</f>
        <v>1.7701737638864183</v>
      </c>
      <c r="M4">
        <f>(Sheet1!$K$2/(2*Sheet1!$K$3^2))*(1-EXP(-Sheet1!$K$3*(B4-$K$1)))^2</f>
        <v>1.9002991646583336</v>
      </c>
    </row>
    <row r="5" spans="1:13" x14ac:dyDescent="0.25">
      <c r="A5">
        <f t="shared" ref="A5:A68" si="0">A4+1</f>
        <v>3</v>
      </c>
      <c r="B5">
        <f>A5*Sheet1!$B$2/100</f>
        <v>5.6691899999999996E-2</v>
      </c>
      <c r="C5">
        <v>2.42034595953761</v>
      </c>
      <c r="D5">
        <v>1.86706800726734</v>
      </c>
      <c r="E5">
        <v>4.1848849351351101</v>
      </c>
      <c r="F5">
        <v>3.15850699620567</v>
      </c>
      <c r="G5">
        <v>1.87867834315344</v>
      </c>
      <c r="H5">
        <v>-14.0617365049086</v>
      </c>
      <c r="K5">
        <f>(Sheet1!$G$2*3/(5*Sheet1!$G$3^2))*(1-2.5*EXP(-Sheet1!$G$3*(B5-$K$1)) + 1.5*EXP(-(5/3)*Sheet1!$G$3*(B5-$K$1)))</f>
        <v>1.6815709487490562</v>
      </c>
      <c r="M5">
        <f>(Sheet1!$K$2/(2*Sheet1!$K$3^2))*(1-EXP(-Sheet1!$K$3*(B5-$K$1)))^2</f>
        <v>1.8026626407224005</v>
      </c>
    </row>
    <row r="6" spans="1:13" x14ac:dyDescent="0.25">
      <c r="A6">
        <f t="shared" si="0"/>
        <v>4</v>
      </c>
      <c r="B6">
        <f>A6*Sheet1!$B$2/100</f>
        <v>7.5589199999999995E-2</v>
      </c>
      <c r="C6">
        <v>2.06700982171879</v>
      </c>
      <c r="D6">
        <v>1.67401669931923</v>
      </c>
      <c r="E6">
        <v>3.58380263410023</v>
      </c>
      <c r="F6">
        <v>2.8083091782185399</v>
      </c>
      <c r="G6">
        <v>1.80549797126425</v>
      </c>
      <c r="H6">
        <v>-11.5527735910481</v>
      </c>
      <c r="K6">
        <f>(Sheet1!$G$2*3/(5*Sheet1!$G$3^2))*(1-2.5*EXP(-Sheet1!$G$3*(B6-$K$1)) + 1.5*EXP(-(5/3)*Sheet1!$G$3*(B6-$K$1)))</f>
        <v>1.5968491537305833</v>
      </c>
      <c r="M6">
        <f>(Sheet1!$K$2/(2*Sheet1!$K$3^2))*(1-EXP(-Sheet1!$K$3*(B6-$K$1)))^2</f>
        <v>1.7094727854190093</v>
      </c>
    </row>
    <row r="7" spans="1:13" x14ac:dyDescent="0.25">
      <c r="A7">
        <f t="shared" si="0"/>
        <v>5</v>
      </c>
      <c r="B7">
        <f>A7*Sheet1!$B$2/100</f>
        <v>9.4486499999999987E-2</v>
      </c>
      <c r="C7">
        <v>1.7582967773612099</v>
      </c>
      <c r="D7">
        <v>1.5008480343603301</v>
      </c>
      <c r="E7">
        <v>3.0702170504997399</v>
      </c>
      <c r="F7">
        <v>2.48779552557248</v>
      </c>
      <c r="G7">
        <v>1.7041412667378</v>
      </c>
      <c r="H7">
        <v>-9.5351846701440692</v>
      </c>
      <c r="K7">
        <f>(Sheet1!$G$2*3/(5*Sheet1!$G$3^2))*(1-2.5*EXP(-Sheet1!$G$3*(B7-$K$1)) + 1.5*EXP(-(5/3)*Sheet1!$G$3*(B7-$K$1)))</f>
        <v>1.5158531969119107</v>
      </c>
      <c r="M7">
        <f>(Sheet1!$K$2/(2*Sheet1!$K$3^2))*(1-EXP(-Sheet1!$K$3*(B7-$K$1)))^2</f>
        <v>1.6205421491550707</v>
      </c>
    </row>
    <row r="8" spans="1:13" x14ac:dyDescent="0.25">
      <c r="A8">
        <f t="shared" si="0"/>
        <v>6</v>
      </c>
      <c r="B8">
        <f>A8*Sheet1!$B$2/100</f>
        <v>0.11338379999999999</v>
      </c>
      <c r="C8">
        <v>1.4874392415418101</v>
      </c>
      <c r="D8">
        <v>1.34286946294135</v>
      </c>
      <c r="E8">
        <v>2.6288115633663298</v>
      </c>
      <c r="F8">
        <v>2.1943812339534898</v>
      </c>
      <c r="G8">
        <v>1.5837123419960399</v>
      </c>
      <c r="H8">
        <v>-7.9105237435480298</v>
      </c>
      <c r="K8">
        <f>(Sheet1!$G$2*3/(5*Sheet1!$G$3^2))*(1-2.5*EXP(-Sheet1!$G$3*(B8-$K$1)) + 1.5*EXP(-(5/3)*Sheet1!$G$3*(B8-$K$1)))</f>
        <v>1.4384338336933506</v>
      </c>
      <c r="M8">
        <f>(Sheet1!$K$2/(2*Sheet1!$K$3^2))*(1-EXP(-Sheet1!$K$3*(B8-$K$1)))^2</f>
        <v>1.5356909234559184</v>
      </c>
    </row>
    <row r="9" spans="1:13" x14ac:dyDescent="0.25">
      <c r="A9">
        <f t="shared" si="0"/>
        <v>7</v>
      </c>
      <c r="B9">
        <f>A9*Sheet1!$B$2/100</f>
        <v>0.13228109999999998</v>
      </c>
      <c r="C9">
        <v>1.2487884213270899</v>
      </c>
      <c r="D9">
        <v>1.1966622699218401</v>
      </c>
      <c r="E9">
        <v>2.2471424120325798</v>
      </c>
      <c r="F9">
        <v>1.9256762055310299</v>
      </c>
      <c r="G9">
        <v>1.45123178406187</v>
      </c>
      <c r="H9">
        <v>-6.6000175879741301</v>
      </c>
      <c r="K9">
        <f>(Sheet1!$G$2*3/(5*Sheet1!$G$3^2))*(1-2.5*EXP(-Sheet1!$G$3*(B9-$K$1)) + 1.5*EXP(-(5/3)*Sheet1!$G$3*(B9-$K$1)))</f>
        <v>1.3644475349252785</v>
      </c>
      <c r="M9">
        <f>(Sheet1!$K$2/(2*Sheet1!$K$3^2))*(1-EXP(-Sheet1!$K$3*(B9-$K$1)))^2</f>
        <v>1.4547466343646587</v>
      </c>
    </row>
    <row r="10" spans="1:13" x14ac:dyDescent="0.25">
      <c r="A10">
        <f t="shared" si="0"/>
        <v>8</v>
      </c>
      <c r="B10">
        <f>A10*Sheet1!$B$2/100</f>
        <v>0.15117839999999999</v>
      </c>
      <c r="C10">
        <v>1.03762349969277</v>
      </c>
      <c r="D10">
        <v>1.05977661483922</v>
      </c>
      <c r="E10">
        <v>1.9151004571541299</v>
      </c>
      <c r="F10">
        <v>1.67948213132855</v>
      </c>
      <c r="G10">
        <v>1.3120598964563801</v>
      </c>
      <c r="H10">
        <v>-5.5407494951391998</v>
      </c>
      <c r="K10">
        <f>(Sheet1!$G$2*3/(5*Sheet1!$G$3^2))*(1-2.5*EXP(-Sheet1!$G$3*(B10-$K$1)) + 1.5*EXP(-(5/3)*Sheet1!$G$3*(B10-$K$1)))</f>
        <v>1.2937562732202401</v>
      </c>
      <c r="M10">
        <f>(Sheet1!$K$2/(2*Sheet1!$K$3^2))*(1-EXP(-Sheet1!$K$3*(B10-$K$1)))^2</f>
        <v>1.3775438480495117</v>
      </c>
    </row>
    <row r="11" spans="1:13" x14ac:dyDescent="0.25">
      <c r="A11">
        <f t="shared" si="0"/>
        <v>9</v>
      </c>
      <c r="B11">
        <f>A11*Sheet1!$B$2/100</f>
        <v>0.17007569999999997</v>
      </c>
      <c r="C11">
        <v>0.84999336203060505</v>
      </c>
      <c r="D11">
        <v>0.93049065725559599</v>
      </c>
      <c r="E11">
        <v>1.6244703865865999</v>
      </c>
      <c r="F11">
        <v>1.45378594256662</v>
      </c>
      <c r="G11">
        <v>1.17024029859887</v>
      </c>
      <c r="H11">
        <v>-4.6825490731155703</v>
      </c>
      <c r="K11">
        <f>(Sheet1!$G$2*3/(5*Sheet1!$G$3^2))*(1-2.5*EXP(-Sheet1!$G$3*(B11-$K$1)) + 1.5*EXP(-(5/3)*Sheet1!$G$3*(B11-$K$1)))</f>
        <v>1.2262273171471734</v>
      </c>
      <c r="M11">
        <f>(Sheet1!$K$2/(2*Sheet1!$K$3^2))*(1-EXP(-Sheet1!$K$3*(B11-$K$1)))^2</f>
        <v>1.303923888134946</v>
      </c>
    </row>
    <row r="12" spans="1:13" x14ac:dyDescent="0.25">
      <c r="A12">
        <f t="shared" si="0"/>
        <v>10</v>
      </c>
      <c r="B12">
        <f>A12*Sheet1!$B$2/100</f>
        <v>0.18897299999999997</v>
      </c>
      <c r="C12">
        <v>0.68258544661949505</v>
      </c>
      <c r="D12">
        <v>0.80762171030969598</v>
      </c>
      <c r="E12">
        <v>1.36857059962048</v>
      </c>
      <c r="F12">
        <v>1.2467507864179499</v>
      </c>
      <c r="G12">
        <v>1.02877787640636</v>
      </c>
      <c r="H12">
        <v>-3.9854648494651901</v>
      </c>
      <c r="K12">
        <f>(Sheet1!$G$2*3/(5*Sheet1!$G$3^2))*(1-2.5*EXP(-Sheet1!$G$3*(B12-$K$1)) + 1.5*EXP(-(5/3)*Sheet1!$G$3*(B12-$K$1)))</f>
        <v>1.1617330330192137</v>
      </c>
      <c r="M12">
        <f>(Sheet1!$K$2/(2*Sheet1!$K$3^2))*(1-EXP(-Sheet1!$K$3*(B12-$K$1)))^2</f>
        <v>1.2337345642915043</v>
      </c>
    </row>
    <row r="13" spans="1:13" x14ac:dyDescent="0.25">
      <c r="A13">
        <f t="shared" si="0"/>
        <v>11</v>
      </c>
      <c r="B13">
        <f>A13*Sheet1!$B$2/100</f>
        <v>0.20787029999999998</v>
      </c>
      <c r="C13">
        <v>0.53261716415079696</v>
      </c>
      <c r="D13">
        <v>0.69037942266201602</v>
      </c>
      <c r="E13">
        <v>1.14195971621884</v>
      </c>
      <c r="F13">
        <v>1.0567054287715101</v>
      </c>
      <c r="G13">
        <v>0.88986278641559002</v>
      </c>
      <c r="H13">
        <v>-3.4177165602253599</v>
      </c>
      <c r="K13">
        <f>(Sheet1!$G$2*3/(5*Sheet1!$G$3^2))*(1-2.5*EXP(-Sheet1!$G$3*(B13-$K$1)) + 1.5*EXP(-(5/3)*Sheet1!$G$3*(B13-$K$1)))</f>
        <v>1.1001506939971992</v>
      </c>
      <c r="M13">
        <f>(Sheet1!$K$2/(2*Sheet1!$K$3^2))*(1-EXP(-Sheet1!$K$3*(B13-$K$1)))^2</f>
        <v>1.1668299116377152</v>
      </c>
    </row>
    <row r="14" spans="1:13" x14ac:dyDescent="0.25">
      <c r="A14">
        <f t="shared" si="0"/>
        <v>12</v>
      </c>
      <c r="B14">
        <f>A14*Sheet1!$B$2/100</f>
        <v>0.22676759999999999</v>
      </c>
      <c r="C14">
        <v>0.39774606543410701</v>
      </c>
      <c r="D14">
        <v>0.57825272601441602</v>
      </c>
      <c r="E14">
        <v>0.94019796170066805</v>
      </c>
      <c r="F14">
        <v>0.88213277939813495</v>
      </c>
      <c r="G14">
        <v>0.75505027197713304</v>
      </c>
      <c r="H14">
        <v>-2.9540410942442499</v>
      </c>
      <c r="K14">
        <f>(Sheet1!$G$2*3/(5*Sheet1!$G$3^2))*(1-2.5*EXP(-Sheet1!$G$3*(B14-$K$1)) + 1.5*EXP(-(5/3)*Sheet1!$G$3*(B14-$K$1)))</f>
        <v>1.0413622962409728</v>
      </c>
      <c r="M14">
        <f>(Sheet1!$K$2/(2*Sheet1!$K$3^2))*(1-EXP(-Sheet1!$K$3*(B14-$K$1)))^2</f>
        <v>1.1030699405250706</v>
      </c>
    </row>
    <row r="15" spans="1:13" x14ac:dyDescent="0.25">
      <c r="A15">
        <f t="shared" si="0"/>
        <v>13</v>
      </c>
      <c r="B15">
        <f>A15*Sheet1!$B$2/100</f>
        <v>0.24566489999999999</v>
      </c>
      <c r="C15">
        <v>0.27599555885237198</v>
      </c>
      <c r="D15">
        <v>0.47092374778103602</v>
      </c>
      <c r="E15">
        <v>0.759653628838733</v>
      </c>
      <c r="F15">
        <v>0.721658066249804</v>
      </c>
      <c r="G15">
        <v>0.62540440544175702</v>
      </c>
      <c r="H15">
        <v>-2.5743605170140702</v>
      </c>
      <c r="K15">
        <f>(Sheet1!$G$2*3/(5*Sheet1!$G$3^2))*(1-2.5*EXP(-Sheet1!$G$3*(B15-$K$1)) + 1.5*EXP(-(5/3)*Sheet1!$G$3*(B15-$K$1)))</f>
        <v>0.98525438185044578</v>
      </c>
      <c r="M15">
        <f>(Sheet1!$K$2/(2*Sheet1!$K$3^2))*(1-EXP(-Sheet1!$K$3*(B15-$K$1)))^2</f>
        <v>1.0423203962941259</v>
      </c>
    </row>
    <row r="16" spans="1:13" x14ac:dyDescent="0.25">
      <c r="A16">
        <f t="shared" si="0"/>
        <v>14</v>
      </c>
      <c r="B16">
        <f>A16*Sheet1!$B$2/100</f>
        <v>0.26456219999999997</v>
      </c>
      <c r="C16">
        <v>0.16569350575309399</v>
      </c>
      <c r="D16">
        <v>0.36820311582244902</v>
      </c>
      <c r="E16">
        <v>0.59734646838947802</v>
      </c>
      <c r="F16">
        <v>0.57403704937817801</v>
      </c>
      <c r="G16">
        <v>0.50161248246149703</v>
      </c>
      <c r="H16">
        <v>-2.2627127952596999</v>
      </c>
      <c r="K16">
        <f>(Sheet1!$G$2*3/(5*Sheet1!$G$3^2))*(1-2.5*EXP(-Sheet1!$G$3*(B16-$K$1)) + 1.5*EXP(-(5/3)*Sheet1!$G$3*(B16-$K$1)))</f>
        <v>0.93171786834773751</v>
      </c>
      <c r="M16">
        <f>(Sheet1!$K$2/(2*Sheet1!$K$3^2))*(1-EXP(-Sheet1!$K$3*(B16-$K$1)))^2</f>
        <v>0.98445252860602794</v>
      </c>
    </row>
    <row r="17" spans="1:13" x14ac:dyDescent="0.25">
      <c r="A17">
        <f t="shared" si="0"/>
        <v>15</v>
      </c>
      <c r="B17">
        <f>A17*Sheet1!$B$2/100</f>
        <v>0.28345949999999998</v>
      </c>
      <c r="C17">
        <v>6.5421466484927998E-2</v>
      </c>
      <c r="D17">
        <v>0.26998210880284201</v>
      </c>
      <c r="E17">
        <v>0.45082124899814702</v>
      </c>
      <c r="F17">
        <v>0.43814455583580098</v>
      </c>
      <c r="G17">
        <v>0.38407562669523099</v>
      </c>
      <c r="H17">
        <v>-2.0063961080552999</v>
      </c>
      <c r="K17">
        <f>(Sheet1!$G$2*3/(5*Sheet1!$G$3^2))*(1-2.5*EXP(-Sheet1!$G$3*(B17-$K$1)) + 1.5*EXP(-(5/3)*Sheet1!$G$3*(B17-$K$1)))</f>
        <v>0.88064788446079112</v>
      </c>
      <c r="M17">
        <f>(Sheet1!$K$2/(2*Sheet1!$K$3^2))*(1-EXP(-Sheet1!$K$3*(B17-$K$1)))^2</f>
        <v>0.92934286996948534</v>
      </c>
    </row>
    <row r="18" spans="1:13" x14ac:dyDescent="0.25">
      <c r="A18">
        <f t="shared" si="0"/>
        <v>16</v>
      </c>
      <c r="B18">
        <f>A18*Sheet1!$B$2/100</f>
        <v>0.30235679999999998</v>
      </c>
      <c r="C18">
        <v>-2.6027255859940999E-2</v>
      </c>
      <c r="D18">
        <v>0.176197961509103</v>
      </c>
      <c r="E18">
        <v>0.318045895893386</v>
      </c>
      <c r="F18">
        <v>0.312963530385441</v>
      </c>
      <c r="G18">
        <v>0.27298018328962698</v>
      </c>
      <c r="H18">
        <v>-1.79528624443961</v>
      </c>
      <c r="K18">
        <f>(Sheet1!$G$2*3/(5*Sheet1!$G$3^2))*(1-2.5*EXP(-Sheet1!$G$3*(B18-$K$1)) + 1.5*EXP(-(5/3)*Sheet1!$G$3*(B18-$K$1)))</f>
        <v>0.83194361197758437</v>
      </c>
      <c r="M18">
        <f>(Sheet1!$K$2/(2*Sheet1!$K$3^2))*(1-EXP(-Sheet1!$K$3*(B18-$K$1)))^2</f>
        <v>0.87687302309820736</v>
      </c>
    </row>
    <row r="19" spans="1:13" x14ac:dyDescent="0.25">
      <c r="A19">
        <f t="shared" si="0"/>
        <v>17</v>
      </c>
      <c r="B19">
        <f>A19*Sheet1!$B$2/100</f>
        <v>0.32125409999999993</v>
      </c>
      <c r="C19">
        <v>-0.109682312422682</v>
      </c>
      <c r="D19">
        <v>8.6809345185485998E-2</v>
      </c>
      <c r="E19">
        <v>0.197329597456773</v>
      </c>
      <c r="F19">
        <v>0.19757472900060699</v>
      </c>
      <c r="G19">
        <v>0.168353659700654</v>
      </c>
      <c r="H19">
        <v>-1.62129379604164</v>
      </c>
      <c r="K19">
        <f>(Sheet1!$G$2*3/(5*Sheet1!$G$3^2))*(1-2.5*EXP(-Sheet1!$G$3*(B19-$K$1)) + 1.5*EXP(-(5/3)*Sheet1!$G$3*(B19-$K$1)))</f>
        <v>0.78550813344847581</v>
      </c>
      <c r="M19">
        <f>(Sheet1!$K$2/(2*Sheet1!$K$3^2))*(1-EXP(-Sheet1!$K$3*(B19-$K$1)))^2</f>
        <v>0.82692945674832252</v>
      </c>
    </row>
    <row r="20" spans="1:13" x14ac:dyDescent="0.25">
      <c r="A20">
        <f t="shared" si="0"/>
        <v>18</v>
      </c>
      <c r="B20">
        <f>A20*Sheet1!$B$2/100</f>
        <v>0.34015139999999994</v>
      </c>
      <c r="C20">
        <v>-0.18642502108464701</v>
      </c>
      <c r="D20">
        <v>1.77963086494E-3</v>
      </c>
      <c r="E20">
        <v>8.7257087869712993E-2</v>
      </c>
      <c r="F20">
        <v>9.1147129679482006E-2</v>
      </c>
      <c r="G20">
        <v>7.0108288671253002E-2</v>
      </c>
      <c r="H20">
        <v>-1.4779338676673199</v>
      </c>
      <c r="K20">
        <f>(Sheet1!$G$2*3/(5*Sheet1!$G$3^2))*(1-2.5*EXP(-Sheet1!$G$3*(B20-$K$1)) + 1.5*EXP(-(5/3)*Sheet1!$G$3*(B20-$K$1)))</f>
        <v>0.74124828552235189</v>
      </c>
      <c r="M20">
        <f>(Sheet1!$K$2/(2*Sheet1!$K$3^2))*(1-EXP(-Sheet1!$K$3*(B20-$K$1)))^2</f>
        <v>0.77940330969915694</v>
      </c>
    </row>
    <row r="21" spans="1:13" x14ac:dyDescent="0.25">
      <c r="A21">
        <f t="shared" si="0"/>
        <v>19</v>
      </c>
      <c r="B21">
        <f>A21*Sheet1!$B$2/100</f>
        <v>0.35904869999999994</v>
      </c>
      <c r="C21">
        <v>-0.25701214889116097</v>
      </c>
      <c r="D21">
        <v>-7.8933972000093999E-2</v>
      </c>
      <c r="E21">
        <v>-1.3364003023556E-2</v>
      </c>
      <c r="F21">
        <v>-7.0709047985599996E-3</v>
      </c>
      <c r="G21">
        <v>-2.1925280278993001E-2</v>
      </c>
      <c r="H21">
        <v>-1.3599860316235901</v>
      </c>
      <c r="K21">
        <f>(Sheet1!$G$2*3/(5*Sheet1!$G$3^2))*(1-2.5*EXP(-Sheet1!$G$3*(B21-$K$1)) + 1.5*EXP(-(5/3)*Sheet1!$G$3*(B21-$K$1)))</f>
        <v>0.69907451771002782</v>
      </c>
      <c r="M21">
        <f>(Sheet1!$K$2/(2*Sheet1!$K$3^2))*(1-EXP(-Sheet1!$K$3*(B21-$K$1)))^2</f>
        <v>0.73419020255406775</v>
      </c>
    </row>
    <row r="22" spans="1:13" x14ac:dyDescent="0.25">
      <c r="A22">
        <f t="shared" si="0"/>
        <v>20</v>
      </c>
      <c r="B22">
        <f>A22*Sheet1!$B$2/100</f>
        <v>0.37794599999999995</v>
      </c>
      <c r="C22">
        <v>-0.32209563491177101</v>
      </c>
      <c r="D22">
        <v>-0.15538691211512701</v>
      </c>
      <c r="E22">
        <v>-0.105545273759935</v>
      </c>
      <c r="F22">
        <v>-9.7759707248283007E-2</v>
      </c>
      <c r="G22">
        <v>-0.107972125546744</v>
      </c>
      <c r="H22">
        <v>-1.26322639979156</v>
      </c>
      <c r="K22">
        <f>(Sheet1!$G$2*3/(5*Sheet1!$G$3^2))*(1-2.5*EXP(-Sheet1!$G$3*(B22-$K$1)) + 1.5*EXP(-(5/3)*Sheet1!$G$3*(B22-$K$1)))</f>
        <v>0.65890075637590328</v>
      </c>
      <c r="M22">
        <f>(Sheet1!$K$2/(2*Sheet1!$K$3^2))*(1-EXP(-Sheet1!$K$3*(B22-$K$1)))^2</f>
        <v>0.69119005705086478</v>
      </c>
    </row>
    <row r="23" spans="1:13" x14ac:dyDescent="0.25">
      <c r="A23">
        <f t="shared" si="0"/>
        <v>21</v>
      </c>
      <c r="B23">
        <f>A23*Sheet1!$B$2/100</f>
        <v>0.39684329999999995</v>
      </c>
      <c r="C23">
        <v>-0.382238971049427</v>
      </c>
      <c r="D23">
        <v>-0.22765061447179399</v>
      </c>
      <c r="E23">
        <v>-0.19015121977367999</v>
      </c>
      <c r="F23">
        <v>-0.181535646174384</v>
      </c>
      <c r="G23">
        <v>-0.18829338801109299</v>
      </c>
      <c r="H23">
        <v>-1.18421711586405</v>
      </c>
      <c r="K23">
        <f>(Sheet1!$G$2*3/(5*Sheet1!$G$3^2))*(1-2.5*EXP(-Sheet1!$G$3*(B23-$K$1)) + 1.5*EXP(-(5/3)*Sheet1!$G$3*(B23-$K$1)))</f>
        <v>0.62064427376613629</v>
      </c>
      <c r="M23">
        <f>(Sheet1!$K$2/(2*Sheet1!$K$3^2))*(1-EXP(-Sheet1!$K$3*(B23-$K$1)))^2</f>
        <v>0.65030692258361422</v>
      </c>
    </row>
    <row r="24" spans="1:13" x14ac:dyDescent="0.25">
      <c r="A24">
        <f t="shared" si="0"/>
        <v>22</v>
      </c>
      <c r="B24">
        <f>A24*Sheet1!$B$2/100</f>
        <v>0.41574059999999996</v>
      </c>
      <c r="C24">
        <v>-0.43793083128786298</v>
      </c>
      <c r="D24">
        <v>-0.295813543180797</v>
      </c>
      <c r="E24">
        <v>-0.26792612814019701</v>
      </c>
      <c r="F24">
        <v>-0.25895775717457498</v>
      </c>
      <c r="G24">
        <v>-0.263171469256616</v>
      </c>
      <c r="H24">
        <v>-1.1201413940787599</v>
      </c>
      <c r="K24">
        <f>(Sheet1!$G$2*3/(5*Sheet1!$G$3^2))*(1-2.5*EXP(-Sheet1!$G$3*(B24-$K$1)) + 1.5*EXP(-(5/3)*Sheet1!$G$3*(B24-$K$1)))</f>
        <v>0.58422556188858443</v>
      </c>
      <c r="M24">
        <f>(Sheet1!$K$2/(2*Sheet1!$K$3^2))*(1-EXP(-Sheet1!$K$3*(B24-$K$1)))^2</f>
        <v>0.61144880964947312</v>
      </c>
    </row>
    <row r="25" spans="1:13" x14ac:dyDescent="0.25">
      <c r="A25">
        <f t="shared" si="0"/>
        <v>23</v>
      </c>
      <c r="B25">
        <f>A25*Sheet1!$B$2/100</f>
        <v>0.43463789999999997</v>
      </c>
      <c r="C25">
        <v>-0.48959643466202002</v>
      </c>
      <c r="D25">
        <v>-0.35998071969471501</v>
      </c>
      <c r="E25">
        <v>-0.339515560057642</v>
      </c>
      <c r="F25">
        <v>-0.330533707110921</v>
      </c>
      <c r="G25">
        <v>-0.33289902965700802</v>
      </c>
      <c r="H25">
        <v>-1.06867454865834</v>
      </c>
      <c r="K25">
        <f>(Sheet1!$G$2*3/(5*Sheet1!$G$3^2))*(1-2.5*EXP(-Sheet1!$G$3*(B25-$K$1)) + 1.5*EXP(-(5/3)*Sheet1!$G$3*(B25-$K$1)))</f>
        <v>0.54956821106649201</v>
      </c>
      <c r="M25">
        <f>(Sheet1!$K$2/(2*Sheet1!$K$3^2))*(1-EXP(-Sheet1!$K$3*(B25-$K$1)))^2</f>
        <v>0.57452752994549494</v>
      </c>
    </row>
    <row r="26" spans="1:13" x14ac:dyDescent="0.25">
      <c r="A26">
        <f t="shared" si="0"/>
        <v>24</v>
      </c>
      <c r="B26">
        <f>A26*Sheet1!$B$2/100</f>
        <v>0.45353519999999997</v>
      </c>
      <c r="C26">
        <v>-0.53760704030401296</v>
      </c>
      <c r="D26">
        <v>-0.42027223665143298</v>
      </c>
      <c r="E26">
        <v>-0.40548351966568602</v>
      </c>
      <c r="F26">
        <v>-0.39672513841096602</v>
      </c>
      <c r="G26">
        <v>-0.397770936834136</v>
      </c>
      <c r="H26">
        <v>-1.0278833538044501</v>
      </c>
      <c r="K26">
        <f>(Sheet1!$G$2*3/(5*Sheet1!$G$3^2))*(1-2.5*EXP(-Sheet1!$G$3*(B26-$K$1)) + 1.5*EXP(-(5/3)*Sheet1!$G$3*(B26-$K$1)))</f>
        <v>0.51659879299442202</v>
      </c>
      <c r="M26">
        <f>(Sheet1!$K$2/(2*Sheet1!$K$3^2))*(1-EXP(-Sheet1!$K$3*(B26-$K$1)))^2</f>
        <v>0.53945854285129113</v>
      </c>
    </row>
    <row r="27" spans="1:13" x14ac:dyDescent="0.25">
      <c r="A27">
        <f t="shared" si="0"/>
        <v>25</v>
      </c>
      <c r="B27">
        <f>A27*Sheet1!$B$2/100</f>
        <v>0.47243249999999998</v>
      </c>
      <c r="C27">
        <v>-0.58228790124414498</v>
      </c>
      <c r="D27">
        <v>-0.47682117176511801</v>
      </c>
      <c r="E27">
        <v>-0.46632619268393</v>
      </c>
      <c r="F27">
        <v>-0.45795244373150901</v>
      </c>
      <c r="G27">
        <v>-0.45807848932768802</v>
      </c>
      <c r="H27">
        <v>-0.99614761858719603</v>
      </c>
      <c r="K27">
        <f>(Sheet1!$G$2*3/(5*Sheet1!$G$3^2))*(1-2.5*EXP(-Sheet1!$G$3*(B27-$K$1)) + 1.5*EXP(-(5/3)*Sheet1!$G$3*(B27-$K$1)))</f>
        <v>0.48524674813116697</v>
      </c>
      <c r="M27">
        <f>(Sheet1!$K$2/(2*Sheet1!$K$3^2))*(1-EXP(-Sheet1!$K$3*(B27-$K$1)))^2</f>
        <v>0.50616080804386598</v>
      </c>
    </row>
    <row r="28" spans="1:13" x14ac:dyDescent="0.25">
      <c r="A28">
        <f t="shared" si="0"/>
        <v>26</v>
      </c>
      <c r="B28">
        <f>A28*Sheet1!$B$2/100</f>
        <v>0.49132979999999998</v>
      </c>
      <c r="C28">
        <v>-0.62392494468194204</v>
      </c>
      <c r="D28">
        <v>-0.52977119883129498</v>
      </c>
      <c r="E28">
        <v>-0.52248296294894003</v>
      </c>
      <c r="F28">
        <v>-0.51459902182888295</v>
      </c>
      <c r="G28">
        <v>-0.514105381510639</v>
      </c>
      <c r="H28">
        <v>-0.97209911457380704</v>
      </c>
      <c r="K28">
        <f>(Sheet1!$G$2*3/(5*Sheet1!$G$3^2))*(1-2.5*EXP(-Sheet1!$G$3*(B28-$K$1)) + 1.5*EXP(-(5/3)*Sheet1!$G$3*(B28-$K$1)))</f>
        <v>0.4554442772704097</v>
      </c>
      <c r="M28">
        <f>(Sheet1!$K$2/(2*Sheet1!$K$3^2))*(1-EXP(-Sheet1!$K$3*(B28-$K$1)))^2</f>
        <v>0.47455664400100872</v>
      </c>
    </row>
    <row r="29" spans="1:13" x14ac:dyDescent="0.25">
      <c r="A29">
        <f t="shared" si="0"/>
        <v>27</v>
      </c>
      <c r="B29">
        <f>A29*Sheet1!$B$2/100</f>
        <v>0.51022709999999993</v>
      </c>
      <c r="C29">
        <v>-0.66277039803203297</v>
      </c>
      <c r="D29">
        <v>-0.57927410878188301</v>
      </c>
      <c r="E29">
        <v>-0.57434527241506095</v>
      </c>
      <c r="F29">
        <v>-0.56701506445085004</v>
      </c>
      <c r="G29">
        <v>-0.56612498965992797</v>
      </c>
      <c r="H29">
        <v>-0.954574007270234</v>
      </c>
      <c r="K29">
        <f>(Sheet1!$G$2*3/(5*Sheet1!$G$3^2))*(1-2.5*EXP(-Sheet1!$G$3*(B29-$K$1)) + 1.5*EXP(-(5/3)*Sheet1!$G$3*(B29-$K$1)))</f>
        <v>0.42712623713572651</v>
      </c>
      <c r="M29">
        <f>(Sheet1!$K$2/(2*Sheet1!$K$3^2))*(1-EXP(-Sheet1!$K$3*(B29-$K$1)))^2</f>
        <v>0.44457159215926434</v>
      </c>
    </row>
    <row r="30" spans="1:13" x14ac:dyDescent="0.25">
      <c r="A30">
        <f t="shared" si="0"/>
        <v>28</v>
      </c>
      <c r="B30">
        <f>A30*Sheet1!$B$2/100</f>
        <v>0.52912439999999994</v>
      </c>
      <c r="C30">
        <v>-0.69904754038079597</v>
      </c>
      <c r="D30">
        <v>-0.62548738846315299</v>
      </c>
      <c r="E30">
        <v>-0.62226377481599404</v>
      </c>
      <c r="F30">
        <v>-0.61552092189267704</v>
      </c>
      <c r="G30">
        <v>-0.61439865051113696</v>
      </c>
      <c r="H30">
        <v>-0.94257575803236104</v>
      </c>
      <c r="K30">
        <f>(Sheet1!$G$2*3/(5*Sheet1!$G$3^2))*(1-2.5*EXP(-Sheet1!$G$3*(B30-$K$1)) + 1.5*EXP(-(5/3)*Sheet1!$G$3*(B30-$K$1)))</f>
        <v>0.40023003985211042</v>
      </c>
      <c r="M30">
        <f>(Sheet1!$K$2/(2*Sheet1!$K$3^2))*(1-EXP(-Sheet1!$K$3*(B30-$K$1)))^2</f>
        <v>0.41613428650179823</v>
      </c>
    </row>
    <row r="31" spans="1:13" x14ac:dyDescent="0.25">
      <c r="A31">
        <f t="shared" si="0"/>
        <v>29</v>
      </c>
      <c r="B31">
        <f>A31*Sheet1!$B$2/100</f>
        <v>0.54802169999999994</v>
      </c>
      <c r="C31">
        <v>-0.73295472654032301</v>
      </c>
      <c r="D31">
        <v>-0.66857195478002196</v>
      </c>
      <c r="E31">
        <v>-0.66655414014178804</v>
      </c>
      <c r="F31">
        <v>-0.660410091934857</v>
      </c>
      <c r="G31">
        <v>-0.65917467666965301</v>
      </c>
      <c r="H31">
        <v>-0.93524611674111402</v>
      </c>
      <c r="K31">
        <f>(Sheet1!$G$2*3/(5*Sheet1!$G$3^2))*(1-2.5*EXP(-Sheet1!$G$3*(B31-$K$1)) + 1.5*EXP(-(5/3)*Sheet1!$G$3*(B31-$K$1)))</f>
        <v>0.37469555615159905</v>
      </c>
      <c r="M31">
        <f>(Sheet1!$K$2/(2*Sheet1!$K$3^2))*(1-EXP(-Sheet1!$K$3*(B31-$K$1)))^2</f>
        <v>0.38917632836034588</v>
      </c>
    </row>
    <row r="32" spans="1:13" x14ac:dyDescent="0.25">
      <c r="A32">
        <f t="shared" si="0"/>
        <v>30</v>
      </c>
      <c r="B32">
        <f>A32*Sheet1!$B$2/100</f>
        <v>0.56691899999999995</v>
      </c>
      <c r="C32">
        <v>-0.76466880438366103</v>
      </c>
      <c r="D32">
        <v>-0.70869010403836896</v>
      </c>
      <c r="E32">
        <v>-0.707501792338736</v>
      </c>
      <c r="F32">
        <v>-0.70195187350703603</v>
      </c>
      <c r="G32">
        <v>-0.70068791132323605</v>
      </c>
      <c r="H32">
        <v>-0.93184234701895396</v>
      </c>
      <c r="K32">
        <f>(Sheet1!$G$2*3/(5*Sheet1!$G$3^2))*(1-2.5*EXP(-Sheet1!$G$3*(B32-$K$1)) + 1.5*EXP(-(5/3)*Sheet1!$G$3*(B32-$K$1)))</f>
        <v>0.35046502217578279</v>
      </c>
      <c r="M32">
        <f>(Sheet1!$K$2/(2*Sheet1!$K$3^2))*(1-EXP(-Sheet1!$K$3*(B32-$K$1)))^2</f>
        <v>0.36363216622401306</v>
      </c>
    </row>
    <row r="33" spans="1:13" x14ac:dyDescent="0.25">
      <c r="A33">
        <f t="shared" si="0"/>
        <v>31</v>
      </c>
      <c r="B33">
        <f>A33*Sheet1!$B$2/100</f>
        <v>0.58581629999999996</v>
      </c>
      <c r="C33">
        <v>-0.79434802452802999</v>
      </c>
      <c r="D33">
        <v>-0.74600370823339301</v>
      </c>
      <c r="E33">
        <v>-0.74536580282876697</v>
      </c>
      <c r="F33">
        <v>-0.74039372283495897</v>
      </c>
      <c r="G33">
        <v>-0.73915967063091104</v>
      </c>
      <c r="H33">
        <v>-0.93171923986359695</v>
      </c>
      <c r="K33">
        <f>(Sheet1!$G$2*3/(5*Sheet1!$G$3^2))*(1-2.5*EXP(-Sheet1!$G$3*(B33-$K$1)) + 1.5*EXP(-(5/3)*Sheet1!$G$3*(B33-$K$1)))</f>
        <v>0.32748294974299397</v>
      </c>
      <c r="M33">
        <f>(Sheet1!$K$2/(2*Sheet1!$K$3^2))*(1-EXP(-Sheet1!$K$3*(B33-$K$1)))^2</f>
        <v>0.33943898035589365</v>
      </c>
    </row>
    <row r="34" spans="1:13" x14ac:dyDescent="0.25">
      <c r="A34">
        <f t="shared" si="0"/>
        <v>32</v>
      </c>
      <c r="B34">
        <f>A34*Sheet1!$B$2/100</f>
        <v>0.60471359999999996</v>
      </c>
      <c r="C34">
        <v>-0.82213452381861996</v>
      </c>
      <c r="D34">
        <v>-0.78067266963021897</v>
      </c>
      <c r="E34">
        <v>-0.78038211478082498</v>
      </c>
      <c r="F34">
        <v>-0.77596334619918905</v>
      </c>
      <c r="G34">
        <v>-0.77479795829293996</v>
      </c>
      <c r="H34">
        <v>-0.93431479880025703</v>
      </c>
      <c r="K34">
        <f>(Sheet1!$G$2*3/(5*Sheet1!$G$3^2))*(1-2.5*EXP(-Sheet1!$G$3*(B34-$K$1)) + 1.5*EXP(-(5/3)*Sheet1!$G$3*(B34-$K$1)))</f>
        <v>0.30569603995278954</v>
      </c>
      <c r="M34">
        <f>(Sheet1!$K$2/(2*Sheet1!$K$3^2))*(1-EXP(-Sheet1!$K$3*(B34-$K$1)))^2</f>
        <v>0.31653657202636137</v>
      </c>
    </row>
    <row r="35" spans="1:13" x14ac:dyDescent="0.25">
      <c r="A35">
        <f t="shared" si="0"/>
        <v>33</v>
      </c>
      <c r="B35">
        <f>A35*Sheet1!$B$2/100</f>
        <v>0.62361089999999997</v>
      </c>
      <c r="C35">
        <v>-0.84815644972396498</v>
      </c>
      <c r="D35">
        <v>-0.81285363059097004</v>
      </c>
      <c r="E35">
        <v>-0.81276623524188496</v>
      </c>
      <c r="F35">
        <v>-0.80887055989273404</v>
      </c>
      <c r="G35">
        <v>-0.80779786506627904</v>
      </c>
      <c r="H35">
        <v>-0.93913873692421801</v>
      </c>
      <c r="K35">
        <f>(Sheet1!$G$2*3/(5*Sheet1!$G$3^2))*(1-2.5*EXP(-Sheet1!$G$3*(B35-$K$1)) + 1.5*EXP(-(5/3)*Sheet1!$G$3*(B35-$K$1)))</f>
        <v>0.28505310000500067</v>
      </c>
      <c r="M35">
        <f>(Sheet1!$K$2/(2*Sheet1!$K$3^2))*(1-EXP(-Sheet1!$K$3*(B35-$K$1)))^2</f>
        <v>0.29486725717947132</v>
      </c>
    </row>
    <row r="36" spans="1:13" x14ac:dyDescent="0.25">
      <c r="A36">
        <f t="shared" si="0"/>
        <v>34</v>
      </c>
      <c r="B36">
        <f>A36*Sheet1!$B$2/100</f>
        <v>0.64250819999999986</v>
      </c>
      <c r="C36">
        <v>-0.872529781081265</v>
      </c>
      <c r="D36">
        <v>-0.84269892586150796</v>
      </c>
      <c r="E36">
        <v>-0.84271550234777703</v>
      </c>
      <c r="F36">
        <v>-0.83930894459835903</v>
      </c>
      <c r="G36">
        <v>-0.83834208796324305</v>
      </c>
      <c r="H36">
        <v>-0.94576312741579505</v>
      </c>
      <c r="K36">
        <f>(Sheet1!$G$2*3/(5*Sheet1!$G$3^2))*(1-2.5*EXP(-Sheet1!$G$3*(B36-$K$1)) + 1.5*EXP(-(5/3)*Sheet1!$G$3*(B36-$K$1)))</f>
        <v>0.26550496311511379</v>
      </c>
      <c r="M36">
        <f>(Sheet1!$K$2/(2*Sheet1!$K$3^2))*(1-EXP(-Sheet1!$K$3*(B36-$K$1)))^2</f>
        <v>0.27437576435618083</v>
      </c>
    </row>
    <row r="37" spans="1:13" x14ac:dyDescent="0.25">
      <c r="A37">
        <f t="shared" si="0"/>
        <v>35</v>
      </c>
      <c r="B37">
        <f>A37*Sheet1!$B$2/100</f>
        <v>0.66140549999999987</v>
      </c>
      <c r="C37">
        <v>-0.89535989112983205</v>
      </c>
      <c r="D37">
        <v>-0.87035575834403001</v>
      </c>
      <c r="E37">
        <v>-0.87041101132256304</v>
      </c>
      <c r="F37">
        <v>-0.86745731827364603</v>
      </c>
      <c r="G37">
        <v>-0.86660152085126796</v>
      </c>
      <c r="H37">
        <v>-0.95381470562029003</v>
      </c>
      <c r="K37">
        <f>(Sheet1!$G$2*3/(5*Sheet1!$G$3^2))*(1-2.5*EXP(-Sheet1!$G$3*(B37-$K$1)) + 1.5*EXP(-(5/3)*Sheet1!$G$3*(B37-$K$1)))</f>
        <v>0.24700441141204868</v>
      </c>
      <c r="M37">
        <f>(Sheet1!$K$2/(2*Sheet1!$K$3^2))*(1-EXP(-Sheet1!$K$3*(B37-$K$1)))^2</f>
        <v>0.25500913670508668</v>
      </c>
    </row>
    <row r="38" spans="1:13" x14ac:dyDescent="0.25">
      <c r="A38">
        <f t="shared" si="0"/>
        <v>36</v>
      </c>
      <c r="B38">
        <f>A38*Sheet1!$B$2/100</f>
        <v>0.68030279999999987</v>
      </c>
      <c r="C38">
        <v>-0.91674289103561601</v>
      </c>
      <c r="D38">
        <v>-0.89596557586890302</v>
      </c>
      <c r="E38">
        <v>-0.89601926456348402</v>
      </c>
      <c r="F38">
        <v>-0.89348104876744505</v>
      </c>
      <c r="G38">
        <v>-0.89273588120937597</v>
      </c>
      <c r="H38">
        <v>-0.96296844184266805</v>
      </c>
      <c r="K38">
        <f>(Sheet1!$G$2*3/(5*Sheet1!$G$3^2))*(1-2.5*EXP(-Sheet1!$G$3*(B38-$K$1)) + 1.5*EXP(-(5/3)*Sheet1!$G$3*(B38-$K$1)))</f>
        <v>0.22950610170858737</v>
      </c>
      <c r="M38">
        <f>(Sheet1!$K$2/(2*Sheet1!$K$3^2))*(1-EXP(-Sheet1!$K$3*(B38-$K$1)))^2</f>
        <v>0.23671663791808881</v>
      </c>
    </row>
    <row r="39" spans="1:13" x14ac:dyDescent="0.25">
      <c r="A39">
        <f t="shared" si="0"/>
        <v>37</v>
      </c>
      <c r="B39">
        <f>A39*Sheet1!$B$2/100</f>
        <v>0.69920009999999988</v>
      </c>
      <c r="C39">
        <v>-0.93676678580627903</v>
      </c>
      <c r="D39">
        <v>-0.91966362494075404</v>
      </c>
      <c r="E39">
        <v>-0.91969359675720197</v>
      </c>
      <c r="F39">
        <v>-0.91753322481168598</v>
      </c>
      <c r="G39">
        <v>-0.91689434774140799</v>
      </c>
      <c r="H39">
        <v>-0.972942097098625</v>
      </c>
      <c r="K39">
        <f>(Sheet1!$G$2*3/(5*Sheet1!$G$3^2))*(1-2.5*EXP(-Sheet1!$G$3*(B39-$K$1)) + 1.5*EXP(-(5/3)*Sheet1!$G$3*(B39-$K$1)))</f>
        <v>0.21296649403869147</v>
      </c>
      <c r="M39">
        <f>(Sheet1!$K$2/(2*Sheet1!$K$3^2))*(1-EXP(-Sheet1!$K$3*(B39-$K$1)))^2</f>
        <v>0.2194496619348375</v>
      </c>
    </row>
    <row r="40" spans="1:13" x14ac:dyDescent="0.25">
      <c r="A40">
        <f t="shared" si="0"/>
        <v>38</v>
      </c>
      <c r="B40">
        <f>A40*Sheet1!$B$2/100</f>
        <v>0.71809739999999989</v>
      </c>
      <c r="C40">
        <v>-0.95551246935267398</v>
      </c>
      <c r="D40">
        <v>-0.94157865731763601</v>
      </c>
      <c r="E40">
        <v>-0.94157541483971297</v>
      </c>
      <c r="F40">
        <v>-0.93975570174026801</v>
      </c>
      <c r="G40">
        <v>-0.93921619107941201</v>
      </c>
      <c r="H40">
        <v>-0.98349154522486404</v>
      </c>
      <c r="K40">
        <f>(Sheet1!$G$2*3/(5*Sheet1!$G$3^2))*(1-2.5*EXP(-Sheet1!$G$3*(B40-$K$1)) + 1.5*EXP(-(5/3)*Sheet1!$G$3*(B40-$K$1)))</f>
        <v>0.1973437828598385</v>
      </c>
      <c r="M40">
        <f>(Sheet1!$K$2/(2*Sheet1!$K$3^2))*(1-EXP(-Sheet1!$K$3*(B40-$K$1)))^2</f>
        <v>0.20316164626600694</v>
      </c>
    </row>
    <row r="41" spans="1:13" x14ac:dyDescent="0.25">
      <c r="A41">
        <f t="shared" si="0"/>
        <v>39</v>
      </c>
      <c r="B41">
        <f>A41*Sheet1!$B$2/100</f>
        <v>0.73699469999999989</v>
      </c>
      <c r="C41">
        <v>-0.97305458124774702</v>
      </c>
      <c r="D41">
        <v>-0.96183276615680802</v>
      </c>
      <c r="E41">
        <v>-0.96179528401686998</v>
      </c>
      <c r="F41">
        <v>-0.96028003627413505</v>
      </c>
      <c r="G41">
        <v>-0.95983138547770397</v>
      </c>
      <c r="H41">
        <v>-0.99440669881769805</v>
      </c>
      <c r="K41">
        <f>(Sheet1!$G$2*3/(5*Sheet1!$G$3^2))*(1-2.5*EXP(-Sheet1!$G$3*(B41-$K$1)) + 1.5*EXP(-(5/3)*Sheet1!$G$3*(B41-$K$1)))</f>
        <v>0.18259783082221126</v>
      </c>
      <c r="M41">
        <f>(Sheet1!$K$2/(2*Sheet1!$K$3^2))*(1-EXP(-Sheet1!$K$3*(B41-$K$1)))^2</f>
        <v>0.18780798879139335</v>
      </c>
    </row>
    <row r="42" spans="1:13" x14ac:dyDescent="0.25">
      <c r="A42">
        <f t="shared" si="0"/>
        <v>40</v>
      </c>
      <c r="B42">
        <f>A42*Sheet1!$B$2/100</f>
        <v>0.7558919999999999</v>
      </c>
      <c r="C42">
        <v>-0.98946224428836904</v>
      </c>
      <c r="D42">
        <v>-0.98054132999298005</v>
      </c>
      <c r="E42">
        <v>-0.98047388445840999</v>
      </c>
      <c r="F42">
        <v>-0.979228322964102</v>
      </c>
      <c r="G42">
        <v>-0.97886119363101398</v>
      </c>
      <c r="H42">
        <v>-1.0055079172951</v>
      </c>
      <c r="K42">
        <f>(Sheet1!$G$2*3/(5*Sheet1!$G$3^2))*(1-2.5*EXP(-Sheet1!$G$3*(B42-$K$1)) + 1.5*EXP(-(5/3)*Sheet1!$G$3*(B42-$K$1)))</f>
        <v>0.16869010501017442</v>
      </c>
      <c r="M42">
        <f>(Sheet1!$K$2/(2*Sheet1!$K$3^2))*(1-EXP(-Sheet1!$K$3*(B42-$K$1)))^2</f>
        <v>0.17334596789453269</v>
      </c>
    </row>
    <row r="43" spans="1:13" x14ac:dyDescent="0.25">
      <c r="A43">
        <f t="shared" si="0"/>
        <v>41</v>
      </c>
      <c r="B43">
        <f>A43*Sheet1!$B$2/100</f>
        <v>0.7747892999999999</v>
      </c>
      <c r="C43">
        <v>-1.0047996991338199</v>
      </c>
      <c r="D43">
        <v>-0.99781304475056098</v>
      </c>
      <c r="E43">
        <v>-0.99772285822838902</v>
      </c>
      <c r="F43">
        <v>-0.99671394338033803</v>
      </c>
      <c r="G43">
        <v>-0.996418719888991</v>
      </c>
      <c r="H43">
        <v>-1.01664280601648</v>
      </c>
      <c r="K43">
        <f>(Sheet1!$G$2*3/(5*Sheet1!$G$3^2))*(1-2.5*EXP(-Sheet1!$G$3*(B43-$K$1)) + 1.5*EXP(-(5/3)*Sheet1!$G$3*(B43-$K$1)))</f>
        <v>0.15558361556493314</v>
      </c>
      <c r="M43">
        <f>(Sheet1!$K$2/(2*Sheet1!$K$3^2))*(1-EXP(-Sheet1!$K$3*(B43-$K$1)))^2</f>
        <v>0.15973466580103349</v>
      </c>
    </row>
    <row r="44" spans="1:13" x14ac:dyDescent="0.25">
      <c r="A44">
        <f t="shared" si="0"/>
        <v>42</v>
      </c>
      <c r="B44">
        <f>A44*Sheet1!$B$2/100</f>
        <v>0.79368659999999991</v>
      </c>
      <c r="C44">
        <v>-1.01912684995908</v>
      </c>
      <c r="D44">
        <v>-1.0137500261394301</v>
      </c>
      <c r="E44">
        <v>-1.0136455621703699</v>
      </c>
      <c r="F44">
        <v>-1.0128422378567301</v>
      </c>
      <c r="G44">
        <v>-1.0126094294496</v>
      </c>
      <c r="H44">
        <v>-1.02768333825044</v>
      </c>
      <c r="K44">
        <f>(Sheet1!$G$2*3/(5*Sheet1!$G$3^2))*(1-2.5*EXP(-Sheet1!$G$3*(B44-$K$1)) + 1.5*EXP(-(5/3)*Sheet1!$G$3*(B44-$K$1)))</f>
        <v>0.14324285660058775</v>
      </c>
      <c r="M44">
        <f>(Sheet1!$K$2/(2*Sheet1!$K$3^2))*(1-EXP(-Sheet1!$K$3*(B44-$K$1)))^2</f>
        <v>0.14693489499307186</v>
      </c>
    </row>
    <row r="45" spans="1:13" x14ac:dyDescent="0.25">
      <c r="A45">
        <f t="shared" si="0"/>
        <v>43</v>
      </c>
      <c r="B45">
        <f>A45*Sheet1!$B$2/100</f>
        <v>0.81258389999999991</v>
      </c>
      <c r="C45">
        <v>-1.03249973312621</v>
      </c>
      <c r="D45">
        <v>-1.02844796700306</v>
      </c>
      <c r="E45">
        <v>-1.02833773955018</v>
      </c>
      <c r="F45">
        <v>-1.02771110851456</v>
      </c>
      <c r="G45">
        <v>-1.0275316328008499</v>
      </c>
      <c r="H45">
        <v>-1.0385232487342799</v>
      </c>
      <c r="K45">
        <f>(Sheet1!$G$2*3/(5*Sheet1!$G$3^2))*(1-2.5*EXP(-Sheet1!$G$3*(B45-$K$1)) + 1.5*EXP(-(5/3)*Sheet1!$G$3*(B45-$K$1)))</f>
        <v>0.13163374932902891</v>
      </c>
      <c r="M45">
        <f>(Sheet1!$K$2/(2*Sheet1!$K$3^2))*(1-EXP(-Sheet1!$K$3*(B45-$K$1)))^2</f>
        <v>0.13490912757756635</v>
      </c>
    </row>
    <row r="46" spans="1:13" x14ac:dyDescent="0.25">
      <c r="A46">
        <f t="shared" si="0"/>
        <v>44</v>
      </c>
      <c r="B46">
        <f>A46*Sheet1!$B$2/100</f>
        <v>0.83148119999999992</v>
      </c>
      <c r="C46">
        <v>-1.0449709192663801</v>
      </c>
      <c r="D46">
        <v>-1.0419963363764599</v>
      </c>
      <c r="E46">
        <v>-1.0418881210533799</v>
      </c>
      <c r="F46">
        <v>-1.04141156137682</v>
      </c>
      <c r="G46">
        <v>-1.04127693590037</v>
      </c>
      <c r="H46">
        <v>-1.04907566007882</v>
      </c>
      <c r="K46">
        <f>(Sheet1!$G$2*3/(5*Sheet1!$G$3^2))*(1-2.5*EXP(-Sheet1!$G$3*(B46-$K$1)) + 1.5*EXP(-(5/3)*Sheet1!$G$3*(B46-$K$1)))</f>
        <v>0.12072358731219386</v>
      </c>
      <c r="M46">
        <f>(Sheet1!$K$2/(2*Sheet1!$K$3^2))*(1-EXP(-Sheet1!$K$3*(B46-$K$1)))^2</f>
        <v>0.12362142749040406</v>
      </c>
    </row>
    <row r="47" spans="1:13" x14ac:dyDescent="0.25">
      <c r="A47">
        <f t="shared" si="0"/>
        <v>45</v>
      </c>
      <c r="B47">
        <f>A47*Sheet1!$B$2/100</f>
        <v>0.85037849999999993</v>
      </c>
      <c r="C47">
        <v>-1.05658985781522</v>
      </c>
      <c r="D47">
        <v>-1.05447860909839</v>
      </c>
      <c r="E47">
        <v>-1.0543789640666701</v>
      </c>
      <c r="F47">
        <v>-1.0540281946169301</v>
      </c>
      <c r="G47">
        <v>-1.05393065745444</v>
      </c>
      <c r="H47">
        <v>-1.05927091246411</v>
      </c>
      <c r="K47">
        <f>(Sheet1!$G$2*3/(5*Sheet1!$G$3^2))*(1-2.5*EXP(-Sheet1!$G$3*(B47-$K$1)) + 1.5*EXP(-(5/3)*Sheet1!$G$3*(B47-$K$1)))</f>
        <v>0.11048098376320012</v>
      </c>
      <c r="M47">
        <f>(Sheet1!$K$2/(2*Sheet1!$K$3^2))*(1-EXP(-Sheet1!$K$3*(B47-$K$1)))^2</f>
        <v>0.11303738542375365</v>
      </c>
    </row>
    <row r="48" spans="1:13" x14ac:dyDescent="0.25">
      <c r="A48">
        <f t="shared" si="0"/>
        <v>46</v>
      </c>
      <c r="B48">
        <f>A48*Sheet1!$B$2/100</f>
        <v>0.86927579999999993</v>
      </c>
      <c r="C48">
        <v>-1.06740317190602</v>
      </c>
      <c r="D48">
        <v>-1.0659725167585099</v>
      </c>
      <c r="E48">
        <v>-1.0658865379061699</v>
      </c>
      <c r="F48">
        <v>-1.0656396393363901</v>
      </c>
      <c r="G48">
        <v>-1.0655722152684599</v>
      </c>
      <c r="H48">
        <v>-1.06905457380629</v>
      </c>
      <c r="K48">
        <f>(Sheet1!$G$2*3/(5*Sheet1!$G$3^2))*(1-2.5*EXP(-Sheet1!$G$3*(B48-$K$1)) + 1.5*EXP(-(5/3)*Sheet1!$G$3*(B48-$K$1)))</f>
        <v>0.10087582082073429</v>
      </c>
      <c r="M48">
        <f>(Sheet1!$K$2/(2*Sheet1!$K$3^2))*(1-EXP(-Sheet1!$K$3*(B48-$K$1)))^2</f>
        <v>0.10312405636798701</v>
      </c>
    </row>
    <row r="49" spans="1:13" x14ac:dyDescent="0.25">
      <c r="A49">
        <f t="shared" si="0"/>
        <v>47</v>
      </c>
      <c r="B49">
        <f>A49*Sheet1!$B$2/100</f>
        <v>0.88817309999999994</v>
      </c>
      <c r="C49">
        <v>-1.07745491055585</v>
      </c>
      <c r="D49">
        <v>-1.0765503125159801</v>
      </c>
      <c r="E49">
        <v>-1.07648156168459</v>
      </c>
      <c r="F49">
        <v>-1.07631895871192</v>
      </c>
      <c r="G49">
        <v>-1.0762754840549</v>
      </c>
      <c r="H49">
        <v>-1.0783856125042099</v>
      </c>
      <c r="K49">
        <f>(Sheet1!$G$2*3/(5*Sheet1!$G$3^2))*(1-2.5*EXP(-Sheet1!$G$3*(B49-$K$1)) + 1.5*EXP(-(5/3)*Sheet1!$G$3*(B49-$K$1)))</f>
        <v>9.1879200723853346E-2</v>
      </c>
      <c r="M49">
        <f>(Sheet1!$K$2/(2*Sheet1!$K$3^2))*(1-EXP(-Sheet1!$K$3*(B49-$K$1)))^2</f>
        <v>9.3849899664032094E-2</v>
      </c>
    </row>
    <row r="50" spans="1:13" x14ac:dyDescent="0.25">
      <c r="A50">
        <f t="shared" si="0"/>
        <v>48</v>
      </c>
      <c r="B50">
        <f>A50*Sheet1!$B$2/100</f>
        <v>0.90707039999999994</v>
      </c>
      <c r="C50">
        <v>-1.08678676424745</v>
      </c>
      <c r="D50">
        <v>-1.0862790438826899</v>
      </c>
      <c r="E50">
        <v>-1.0862296007502099</v>
      </c>
      <c r="F50">
        <v>-1.08613401086937</v>
      </c>
      <c r="G50">
        <v>-1.0861091273454</v>
      </c>
      <c r="H50">
        <v>-1.08723471848802</v>
      </c>
      <c r="K50">
        <f>(Sheet1!$G$2*3/(5*Sheet1!$G$3^2))*(1-2.5*EXP(-Sheet1!$G$3*(B50-$K$1)) + 1.5*EXP(-(5/3)*Sheet1!$G$3*(B50-$K$1)))</f>
        <v>8.3463398817013409E-2</v>
      </c>
      <c r="M50">
        <f>(Sheet1!$K$2/(2*Sheet1!$K$3^2))*(1-EXP(-Sheet1!$K$3*(B50-$K$1)))^2</f>
        <v>8.5184721466113819E-2</v>
      </c>
    </row>
    <row r="51" spans="1:13" x14ac:dyDescent="0.25">
      <c r="A51">
        <f t="shared" si="0"/>
        <v>49</v>
      </c>
      <c r="B51">
        <f>A51*Sheet1!$B$2/100</f>
        <v>0.92596769999999995</v>
      </c>
      <c r="C51">
        <v>-1.0954382492860899</v>
      </c>
      <c r="D51">
        <v>-1.09522082891446</v>
      </c>
      <c r="E51">
        <v>-1.09519142701808</v>
      </c>
      <c r="F51">
        <v>-1.0951477804071901</v>
      </c>
      <c r="G51">
        <v>-1.0951369062940099</v>
      </c>
      <c r="H51">
        <v>-1.0955827609542901</v>
      </c>
      <c r="K51">
        <f>(Sheet1!$G$2*3/(5*Sheet1!$G$3^2))*(1-2.5*EXP(-Sheet1!$G$3*(B51-$K$1)) + 1.5*EXP(-(5/3)*Sheet1!$G$3*(B51-$K$1)))</f>
        <v>7.5601818317717742E-2</v>
      </c>
      <c r="M51">
        <f>(Sheet1!$K$2/(2*Sheet1!$K$3^2))*(1-EXP(-Sheet1!$K$3*(B51-$K$1)))^2</f>
        <v>7.7099619518810072E-2</v>
      </c>
    </row>
    <row r="52" spans="1:13" x14ac:dyDescent="0.25">
      <c r="A52">
        <f t="shared" si="0"/>
        <v>50</v>
      </c>
      <c r="B52">
        <f>A52*Sheet1!$B$2/100</f>
        <v>0.94486499999999995</v>
      </c>
      <c r="C52">
        <v>-1.10344686567449</v>
      </c>
      <c r="D52">
        <v>-1.1034331323958</v>
      </c>
      <c r="E52">
        <v>-1.10342334799747</v>
      </c>
      <c r="F52">
        <v>-1.10341868308739</v>
      </c>
      <c r="G52">
        <v>-1.1034179681972101</v>
      </c>
      <c r="H52">
        <v>-1.1034193731519999</v>
      </c>
      <c r="K52">
        <f>(Sheet1!$G$2*3/(5*Sheet1!$G$3^2))*(1-2.5*EXP(-Sheet1!$G$3*(B52-$K$1)) + 1.5*EXP(-(5/3)*Sheet1!$G$3*(B52-$K$1)))</f>
        <v>6.8268946781647036E-2</v>
      </c>
      <c r="M52">
        <f>(Sheet1!$K$2/(2*Sheet1!$K$3^2))*(1-EXP(-Sheet1!$K$3*(B52-$K$1)))^2</f>
        <v>6.9566930156162651E-2</v>
      </c>
    </row>
    <row r="53" spans="1:13" x14ac:dyDescent="0.25">
      <c r="A53">
        <f t="shared" si="0"/>
        <v>51</v>
      </c>
      <c r="B53">
        <f>A53*Sheet1!$B$2/100</f>
        <v>0.96376229999999996</v>
      </c>
      <c r="C53">
        <v>-1.11084823268164</v>
      </c>
      <c r="D53">
        <v>-1.11096903954249</v>
      </c>
      <c r="E53">
        <v>-1.11097750886035</v>
      </c>
      <c r="F53">
        <v>-1.1110008478184199</v>
      </c>
      <c r="G53">
        <v>-1.11100711750833</v>
      </c>
      <c r="H53">
        <v>-1.1107416560763399</v>
      </c>
      <c r="K53">
        <f>(Sheet1!$G$2*3/(5*Sheet1!$G$3^2))*(1-2.5*EXP(-Sheet1!$G$3*(B53-$K$1)) + 1.5*EXP(-(5/3)*Sheet1!$G$3*(B53-$K$1)))</f>
        <v>6.1440314202528691E-2</v>
      </c>
      <c r="M53">
        <f>(Sheet1!$K$2/(2*Sheet1!$K$3^2))*(1-EXP(-Sheet1!$K$3*(B53-$K$1)))^2</f>
        <v>6.2560177434244288E-2</v>
      </c>
    </row>
    <row r="54" spans="1:13" x14ac:dyDescent="0.25">
      <c r="A54">
        <f t="shared" si="0"/>
        <v>52</v>
      </c>
      <c r="B54">
        <f>A54*Sheet1!$B$2/100</f>
        <v>0.98265959999999997</v>
      </c>
      <c r="C54">
        <v>-1.1176762057702501</v>
      </c>
      <c r="D54">
        <v>-1.1178775254901501</v>
      </c>
      <c r="E54">
        <v>-1.11790217146464</v>
      </c>
      <c r="F54">
        <v>-1.11794437965847</v>
      </c>
      <c r="G54">
        <v>-1.1179550719970901</v>
      </c>
      <c r="H54">
        <v>-1.1175529940718001</v>
      </c>
      <c r="K54">
        <f>(Sheet1!$G$2*3/(5*Sheet1!$G$3^2))*(1-2.5*EXP(-Sheet1!$G$3*(B54-$K$1)) + 1.5*EXP(-(5/3)*Sheet1!$G$3*(B54-$K$1)))</f>
        <v>5.5092452686292821E-2</v>
      </c>
      <c r="M54">
        <f>(Sheet1!$K$2/(2*Sheet1!$K$3^2))*(1-EXP(-Sheet1!$K$3*(B54-$K$1)))^2</f>
        <v>5.6054024312099833E-2</v>
      </c>
    </row>
    <row r="55" spans="1:13" x14ac:dyDescent="0.25">
      <c r="A55">
        <f t="shared" si="0"/>
        <v>53</v>
      </c>
      <c r="B55">
        <f>A55*Sheet1!$B$2/100</f>
        <v>1.0015569</v>
      </c>
      <c r="C55">
        <v>-1.12396297808002</v>
      </c>
      <c r="D55">
        <v>-1.12420371939783</v>
      </c>
      <c r="E55">
        <v>-1.1242419738227301</v>
      </c>
      <c r="F55">
        <v>-1.1242956071580701</v>
      </c>
      <c r="G55">
        <v>-1.12430870650712</v>
      </c>
      <c r="H55">
        <v>-1.12386197624162</v>
      </c>
      <c r="K55">
        <f>(Sheet1!$G$2*3/(5*Sheet1!$G$3^2))*(1-2.5*EXP(-Sheet1!$G$3*(B55-$K$1)) + 1.5*EXP(-(5/3)*Sheet1!$G$3*(B55-$K$1)))</f>
        <v>4.9202857641284022E-2</v>
      </c>
      <c r="M55">
        <f>(Sheet1!$K$2/(2*Sheet1!$K$3^2))*(1-EXP(-Sheet1!$K$3*(B55-$K$1)))^2</f>
        <v>5.002422579935719E-2</v>
      </c>
    </row>
    <row r="56" spans="1:13" x14ac:dyDescent="0.25">
      <c r="A56">
        <f t="shared" si="0"/>
        <v>54</v>
      </c>
      <c r="B56">
        <f>A56*Sheet1!$B$2/100</f>
        <v>1.0204541999999999</v>
      </c>
      <c r="C56">
        <v>-1.12973916923426</v>
      </c>
      <c r="D56">
        <v>-1.1299891623889999</v>
      </c>
      <c r="E56">
        <v>-1.13003817307631</v>
      </c>
      <c r="F56">
        <v>-1.1300973169308699</v>
      </c>
      <c r="G56">
        <v>-1.13011128650036</v>
      </c>
      <c r="H56">
        <v>-1.12968141827243</v>
      </c>
      <c r="K56">
        <f>(Sheet1!$G$2*3/(5*Sheet1!$G$3^2))*(1-2.5*EXP(-Sheet1!$G$3*(B56-$K$1)) + 1.5*EXP(-(5/3)*Sheet1!$G$3*(B56-$K$1)))</f>
        <v>4.3749950428428941E-2</v>
      </c>
      <c r="M56">
        <f>(Sheet1!$K$2/(2*Sheet1!$K$3^2))*(1-EXP(-Sheet1!$K$3*(B56-$K$1)))^2</f>
        <v>4.444758399204761E-2</v>
      </c>
    </row>
    <row r="57" spans="1:13" x14ac:dyDescent="0.25">
      <c r="A57">
        <f t="shared" si="0"/>
        <v>55</v>
      </c>
      <c r="B57">
        <f>A57*Sheet1!$B$2/100</f>
        <v>1.0393515</v>
      </c>
      <c r="C57">
        <v>-1.1350339038378301</v>
      </c>
      <c r="D57">
        <v>-1.1352720587964999</v>
      </c>
      <c r="E57">
        <v>-1.13532887459739</v>
      </c>
      <c r="F57">
        <v>-1.1353889778889299</v>
      </c>
      <c r="G57">
        <v>-1.13540269325681</v>
      </c>
      <c r="H57">
        <v>-1.1350274798564499</v>
      </c>
      <c r="K57">
        <f>(Sheet1!$G$2*3/(5*Sheet1!$G$3^2))*(1-2.5*EXP(-Sheet1!$G$3*(B57-$K$1)) + 1.5*EXP(-(5/3)*Sheet1!$G$3*(B57-$K$1)))</f>
        <v>3.8713042417321993E-2</v>
      </c>
      <c r="M57">
        <f>(Sheet1!$K$2/(2*Sheet1!$K$3^2))*(1-EXP(-Sheet1!$K$3*(B57-$K$1)))^2</f>
        <v>3.9301904921288773E-2</v>
      </c>
    </row>
    <row r="58" spans="1:13" x14ac:dyDescent="0.25">
      <c r="A58">
        <f t="shared" si="0"/>
        <v>56</v>
      </c>
      <c r="B58">
        <f>A58*Sheet1!$B$2/100</f>
        <v>1.0582487999999999</v>
      </c>
      <c r="C58">
        <v>-1.13987488166468</v>
      </c>
      <c r="D58">
        <v>-1.1400875202952001</v>
      </c>
      <c r="E58">
        <v>-1.1401492493811101</v>
      </c>
      <c r="F58">
        <v>-1.14020695710527</v>
      </c>
      <c r="G58">
        <v>-1.1402196422291</v>
      </c>
      <c r="H58">
        <v>-1.1399188733515999</v>
      </c>
      <c r="K58">
        <f>(Sheet1!$G$2*3/(5*Sheet1!$G$3^2))*(1-2.5*EXP(-Sheet1!$G$3*(B58-$K$1)) + 1.5*EXP(-(5/3)*Sheet1!$G$3*(B58-$K$1)))</f>
        <v>3.4072300396165753E-2</v>
      </c>
      <c r="M58">
        <f>(Sheet1!$K$2/(2*Sheet1!$K$3^2))*(1-EXP(-Sheet1!$K$3*(B58-$K$1)))^2</f>
        <v>3.456595714247853E-2</v>
      </c>
    </row>
    <row r="59" spans="1:13" x14ac:dyDescent="0.25">
      <c r="A59">
        <f t="shared" si="0"/>
        <v>57</v>
      </c>
      <c r="B59">
        <f>A59*Sheet1!$B$2/100</f>
        <v>1.0771461</v>
      </c>
      <c r="C59">
        <v>-1.14428844119031</v>
      </c>
      <c r="D59">
        <v>-1.1444678025198201</v>
      </c>
      <c r="E59">
        <v>-1.1445317414343501</v>
      </c>
      <c r="F59">
        <v>-1.1445847287806099</v>
      </c>
      <c r="G59">
        <v>-1.1445958956487601</v>
      </c>
      <c r="H59">
        <v>-1.14437615967766</v>
      </c>
      <c r="K59">
        <f>(Sheet1!$G$2*3/(5*Sheet1!$G$3^2))*(1-2.5*EXP(-Sheet1!$G$3*(B59-$K$1)) + 1.5*EXP(-(5/3)*Sheet1!$G$3*(B59-$K$1)))</f>
        <v>2.9808713285418172E-2</v>
      </c>
      <c r="M59">
        <f>(Sheet1!$K$2/(2*Sheet1!$K$3^2))*(1-EXP(-Sheet1!$K$3*(B59-$K$1)))^2</f>
        <v>3.0219431995516733E-2</v>
      </c>
    </row>
    <row r="60" spans="1:13" x14ac:dyDescent="0.25">
      <c r="A60">
        <f t="shared" si="0"/>
        <v>58</v>
      </c>
      <c r="B60">
        <f>A60*Sheet1!$B$2/100</f>
        <v>1.0960433999999999</v>
      </c>
      <c r="C60">
        <v>-1.1482996178113301</v>
      </c>
      <c r="D60">
        <v>-1.14844253370384</v>
      </c>
      <c r="E60">
        <v>-1.1485062664043</v>
      </c>
      <c r="F60">
        <v>-1.1485530773030801</v>
      </c>
      <c r="G60">
        <v>-1.14856247005903</v>
      </c>
      <c r="H60">
        <v>-1.1484211277047101</v>
      </c>
      <c r="K60">
        <f>(Sheet1!$G$2*3/(5*Sheet1!$G$3^2))*(1-2.5*EXP(-Sheet1!$G$3*(B60-$K$1)) + 1.5*EXP(-(5/3)*Sheet1!$G$3*(B60-$K$1)))</f>
        <v>2.5904060106837542E-2</v>
      </c>
      <c r="M60">
        <f>(Sheet1!$K$2/(2*Sheet1!$K$3^2))*(1-EXP(-Sheet1!$K$3*(B60-$K$1)))^2</f>
        <v>2.6242905469336782E-2</v>
      </c>
    </row>
    <row r="61" spans="1:13" x14ac:dyDescent="0.25">
      <c r="A61">
        <f t="shared" si="0"/>
        <v>59</v>
      </c>
      <c r="B61">
        <f>A61*Sheet1!$B$2/100</f>
        <v>1.1149407</v>
      </c>
      <c r="C61">
        <v>-1.15193219781154</v>
      </c>
      <c r="D61">
        <v>-1.1520389347667801</v>
      </c>
      <c r="E61">
        <v>-1.1521004022480601</v>
      </c>
      <c r="F61">
        <v>-1.1521402949156201</v>
      </c>
      <c r="G61">
        <v>-1.1521478390287001</v>
      </c>
      <c r="H61">
        <v>-1.15207625354747</v>
      </c>
      <c r="K61">
        <f>(Sheet1!$G$2*3/(5*Sheet1!$G$3^2))*(1-2.5*EXP(-Sheet1!$G$3*(B61-$K$1)) + 1.5*EXP(-(5/3)*Sheet1!$G$3*(B61-$K$1)))</f>
        <v>2.2340879161385146E-2</v>
      </c>
      <c r="M61">
        <f>(Sheet1!$K$2/(2*Sheet1!$K$3^2))*(1-EXP(-Sheet1!$K$3*(B61-$K$1)))^2</f>
        <v>2.2617801606673486E-2</v>
      </c>
    </row>
    <row r="62" spans="1:13" x14ac:dyDescent="0.25">
      <c r="A62">
        <f t="shared" si="0"/>
        <v>60</v>
      </c>
      <c r="B62">
        <f>A62*Sheet1!$B$2/100</f>
        <v>1.1338379999999999</v>
      </c>
      <c r="C62">
        <v>-1.1552087688861901</v>
      </c>
      <c r="D62">
        <v>-1.1552820301506901</v>
      </c>
      <c r="E62">
        <v>-1.15533957233222</v>
      </c>
      <c r="F62">
        <v>-1.15537237406322</v>
      </c>
      <c r="G62">
        <v>-1.1553781309011799</v>
      </c>
      <c r="H62">
        <v>-1.15536423622873</v>
      </c>
      <c r="K62">
        <f>(Sheet1!$G$2*3/(5*Sheet1!$G$3^2))*(1-2.5*EXP(-Sheet1!$G$3*(B62-$K$1)) + 1.5*EXP(-(5/3)*Sheet1!$G$3*(B62-$K$1)))</f>
        <v>1.9102438371161341E-2</v>
      </c>
      <c r="M62">
        <f>(Sheet1!$K$2/(2*Sheet1!$K$3^2))*(1-EXP(-Sheet1!$K$3*(B62-$K$1)))^2</f>
        <v>1.9326357387544096E-2</v>
      </c>
    </row>
    <row r="63" spans="1:13" x14ac:dyDescent="0.25">
      <c r="A63">
        <f t="shared" si="0"/>
        <v>61</v>
      </c>
      <c r="B63">
        <f>A63*Sheet1!$B$2/100</f>
        <v>1.1527353</v>
      </c>
      <c r="C63">
        <v>-1.1581507678257901</v>
      </c>
      <c r="D63">
        <v>-1.1581948485915601</v>
      </c>
      <c r="E63">
        <v>-1.15824722098874</v>
      </c>
      <c r="F63">
        <v>-1.1582731941005</v>
      </c>
      <c r="G63">
        <v>-1.1582773210762201</v>
      </c>
      <c r="H63">
        <v>-1.15830760611296</v>
      </c>
      <c r="K63">
        <f>(Sheet1!$G$2*3/(5*Sheet1!$G$3^2))*(1-2.5*EXP(-Sheet1!$G$3*(B63-$K$1)) + 1.5*EXP(-(5/3)*Sheet1!$G$3*(B63-$K$1)))</f>
        <v>1.6172706742186523E-2</v>
      </c>
      <c r="M63">
        <f>(Sheet1!$K$2/(2*Sheet1!$K$3^2))*(1-EXP(-Sheet1!$K$3*(B63-$K$1)))^2</f>
        <v>1.6351589032359375E-2</v>
      </c>
    </row>
    <row r="64" spans="1:13" x14ac:dyDescent="0.25">
      <c r="A64">
        <f t="shared" si="0"/>
        <v>62</v>
      </c>
      <c r="B64">
        <f>A64*Sheet1!$B$2/100</f>
        <v>1.1716325999999999</v>
      </c>
      <c r="C64">
        <v>-1.16077852579009</v>
      </c>
      <c r="D64">
        <v>-1.1607986129317001</v>
      </c>
      <c r="E64">
        <v>-1.16084498125577</v>
      </c>
      <c r="F64">
        <v>-1.1608647017160001</v>
      </c>
      <c r="G64">
        <v>-1.16086741802677</v>
      </c>
      <c r="H64">
        <v>-1.1609284023362301</v>
      </c>
      <c r="K64">
        <f>(Sheet1!$G$2*3/(5*Sheet1!$G$3^2))*(1-2.5*EXP(-Sheet1!$G$3*(B64-$K$1)) + 1.5*EXP(-(5/3)*Sheet1!$G$3*(B64-$K$1)))</f>
        <v>1.3536326906433107E-2</v>
      </c>
      <c r="M64">
        <f>(Sheet1!$K$2/(2*Sheet1!$K$3^2))*(1-EXP(-Sheet1!$K$3*(B64-$K$1)))^2</f>
        <v>1.3677259667932238E-2</v>
      </c>
    </row>
    <row r="65" spans="1:13" x14ac:dyDescent="0.25">
      <c r="A65">
        <f t="shared" si="0"/>
        <v>63</v>
      </c>
      <c r="B65">
        <f>A65*Sheet1!$B$2/100</f>
        <v>1.1905299</v>
      </c>
      <c r="C65">
        <v>-1.16311131147446</v>
      </c>
      <c r="D65">
        <v>-1.1631129180564199</v>
      </c>
      <c r="E65">
        <v>-1.1631528343117199</v>
      </c>
      <c r="F65">
        <v>-1.16316708419049</v>
      </c>
      <c r="G65">
        <v>-1.16316864203833</v>
      </c>
      <c r="H65">
        <v>-1.1632479151774799</v>
      </c>
      <c r="K65">
        <f>(Sheet1!$G$2*3/(5*Sheet1!$G$3^2))*(1-2.5*EXP(-Sheet1!$G$3*(B65-$K$1)) + 1.5*EXP(-(5/3)*Sheet1!$G$3*(B65-$K$1)))</f>
        <v>1.1178588703038381E-2</v>
      </c>
      <c r="M65">
        <f>(Sheet1!$K$2/(2*Sheet1!$K$3^2))*(1-EXP(-Sheet1!$K$3*(B65-$K$1)))^2</f>
        <v>1.1287848301903981E-2</v>
      </c>
    </row>
    <row r="66" spans="1:13" x14ac:dyDescent="0.25">
      <c r="A66">
        <f t="shared" si="0"/>
        <v>64</v>
      </c>
      <c r="B66">
        <f>A66*Sheet1!$B$2/100</f>
        <v>1.2094271999999999</v>
      </c>
      <c r="C66">
        <v>-1.16516737238222</v>
      </c>
      <c r="D66">
        <v>-1.1651558960858299</v>
      </c>
      <c r="E66">
        <v>-1.16518925997804</v>
      </c>
      <c r="F66">
        <v>-1.1651989344607101</v>
      </c>
      <c r="G66">
        <v>-1.1651995955343999</v>
      </c>
      <c r="H66">
        <v>-1.1652864889460599</v>
      </c>
      <c r="K66">
        <f>(Sheet1!$G$2*3/(5*Sheet1!$G$3^2))*(1-2.5*EXP(-Sheet1!$G$3*(B66-$K$1)) + 1.5*EXP(-(5/3)*Sheet1!$G$3*(B66-$K$1)))</f>
        <v>9.0854037600996279E-3</v>
      </c>
      <c r="M66">
        <f>(Sheet1!$K$2/(2*Sheet1!$K$3^2))*(1-EXP(-Sheet1!$K$3*(B66-$K$1)))^2</f>
        <v>9.1685200532745786E-3</v>
      </c>
    </row>
    <row r="67" spans="1:13" x14ac:dyDescent="0.25">
      <c r="A67">
        <f t="shared" si="0"/>
        <v>65</v>
      </c>
      <c r="B67">
        <f>A67*Sheet1!$B$2/100</f>
        <v>1.2283245</v>
      </c>
      <c r="C67">
        <v>-1.1669639743656901</v>
      </c>
      <c r="D67">
        <v>-1.1669443680763401</v>
      </c>
      <c r="E67">
        <v>-1.1669713776227899</v>
      </c>
      <c r="F67">
        <v>-1.16697740691476</v>
      </c>
      <c r="G67">
        <v>-1.1669774238250701</v>
      </c>
      <c r="H67">
        <v>-1.1670633805277699</v>
      </c>
      <c r="K67">
        <f>(Sheet1!$G$2*3/(5*Sheet1!$G$3^2))*(1-2.5*EXP(-Sheet1!$G$3*(B67-$K$1)) + 1.5*EXP(-(5/3)*Sheet1!$G$3*(B67-$K$1)))</f>
        <v>7.2432810398723657E-3</v>
      </c>
      <c r="M67">
        <f>(Sheet1!$K$2/(2*Sheet1!$K$3^2))*(1-EXP(-Sheet1!$K$3*(B67-$K$1)))^2</f>
        <v>7.3050975888016931E-3</v>
      </c>
    </row>
    <row r="68" spans="1:13" x14ac:dyDescent="0.25">
      <c r="A68">
        <f t="shared" si="0"/>
        <v>66</v>
      </c>
      <c r="B68">
        <f>A68*Sheet1!$B$2/100</f>
        <v>1.2472217999999999</v>
      </c>
      <c r="C68">
        <v>-1.16851743958004</v>
      </c>
      <c r="D68">
        <v>-1.1684939816828801</v>
      </c>
      <c r="E68">
        <v>-1.1685150768399299</v>
      </c>
      <c r="F68">
        <v>-1.1685183628964999</v>
      </c>
      <c r="G68">
        <v>-1.1685179651855899</v>
      </c>
      <c r="H68">
        <v>-1.1685966682754401</v>
      </c>
      <c r="K68">
        <f>(Sheet1!$G$2*3/(5*Sheet1!$G$3^2))*(1-2.5*EXP(-Sheet1!$G$3*(B68-$K$1)) + 1.5*EXP(-(5/3)*Sheet1!$G$3*(B68-$K$1)))</f>
        <v>5.6393033115604025E-3</v>
      </c>
      <c r="M68">
        <f>(Sheet1!$K$2/(2*Sheet1!$K$3^2))*(1-EXP(-Sheet1!$K$3*(B68-$K$1)))^2</f>
        <v>5.6840337170312233E-3</v>
      </c>
    </row>
    <row r="69" spans="1:13" x14ac:dyDescent="0.25">
      <c r="A69">
        <f t="shared" ref="A69:A132" si="1">A68+1</f>
        <v>67</v>
      </c>
      <c r="B69">
        <f>A69*Sheet1!$B$2/100</f>
        <v>1.2661191000000001</v>
      </c>
      <c r="C69">
        <v>-1.1698431829995799</v>
      </c>
      <c r="D69">
        <v>-1.1698193344921901</v>
      </c>
      <c r="E69">
        <v>-1.1698351373990601</v>
      </c>
      <c r="F69">
        <v>-1.16983650503708</v>
      </c>
      <c r="G69">
        <v>-1.16983588932918</v>
      </c>
      <c r="H69">
        <v>-1.16990320549621</v>
      </c>
      <c r="K69">
        <f>(Sheet1!$G$2*3/(5*Sheet1!$G$3^2))*(1-2.5*EXP(-Sheet1!$G$3*(B69-$K$1)) + 1.5*EXP(-(5/3)*Sheet1!$G$3*(B69-$K$1)))</f>
        <v>4.2611045171992651E-3</v>
      </c>
      <c r="M69">
        <f>(Sheet1!$K$2/(2*Sheet1!$K$3^2))*(1-EXP(-Sheet1!$K$3*(B69-$K$1)))^2</f>
        <v>4.2923850936387228E-3</v>
      </c>
    </row>
    <row r="70" spans="1:13" x14ac:dyDescent="0.25">
      <c r="A70">
        <f t="shared" si="1"/>
        <v>68</v>
      </c>
      <c r="B70">
        <f>A70*Sheet1!$B$2/100</f>
        <v>1.2850163999999997</v>
      </c>
      <c r="C70">
        <v>-1.1709557476668799</v>
      </c>
      <c r="D70">
        <v>-1.1709340830397901</v>
      </c>
      <c r="E70">
        <v>-1.17094533814159</v>
      </c>
      <c r="F70">
        <v>-1.17094549974546</v>
      </c>
      <c r="G70">
        <v>-1.17094482356854</v>
      </c>
      <c r="H70">
        <v>-1.1709986124251099</v>
      </c>
      <c r="K70">
        <f>(Sheet1!$G$2*3/(5*Sheet1!$G$3^2))*(1-2.5*EXP(-Sheet1!$G$3*(B70-$K$1)) + 1.5*EXP(-(5/3)*Sheet1!$G$3*(B70-$K$1)))</f>
        <v>3.0968479974082803E-3</v>
      </c>
      <c r="M70">
        <f>(Sheet1!$K$2/(2*Sheet1!$K$3^2))*(1-EXP(-Sheet1!$K$3*(B70-$K$1)))^2</f>
        <v>3.1177869936041837E-3</v>
      </c>
    </row>
    <row r="71" spans="1:13" x14ac:dyDescent="0.25">
      <c r="A71">
        <f t="shared" si="1"/>
        <v>69</v>
      </c>
      <c r="B71">
        <f>A71*Sheet1!$B$2/100</f>
        <v>1.3039136999999998</v>
      </c>
      <c r="C71">
        <v>-1.17186883887204</v>
      </c>
      <c r="D71">
        <v>-1.1718510378465401</v>
      </c>
      <c r="E71">
        <v>-1.1718585547226099</v>
      </c>
      <c r="F71">
        <v>-1.1718580874580899</v>
      </c>
      <c r="G71">
        <v>-1.17185746624396</v>
      </c>
      <c r="H71">
        <v>-1.17189730033324</v>
      </c>
      <c r="K71">
        <f>(Sheet1!$G$2*3/(5*Sheet1!$G$3^2))*(1-2.5*EXP(-Sheet1!$G$3*(B71-$K$1)) + 1.5*EXP(-(5/3)*Sheet1!$G$3*(B71-$K$1)))</f>
        <v>2.1352055450025286E-3</v>
      </c>
      <c r="M71">
        <f>(Sheet1!$K$2/(2*Sheet1!$K$3^2))*(1-EXP(-Sheet1!$K$3*(B71-$K$1)))^2</f>
        <v>2.1484291075098885E-3</v>
      </c>
    </row>
    <row r="72" spans="1:13" x14ac:dyDescent="0.25">
      <c r="A72">
        <f t="shared" si="1"/>
        <v>70</v>
      </c>
      <c r="B72">
        <f>A72*Sheet1!$B$2/100</f>
        <v>1.3228109999999997</v>
      </c>
      <c r="C72">
        <v>-1.1725953574824799</v>
      </c>
      <c r="D72">
        <v>-1.1725822451294901</v>
      </c>
      <c r="E72">
        <v>-1.17258684634188</v>
      </c>
      <c r="F72">
        <v>-1.17258618054666</v>
      </c>
      <c r="G72">
        <v>-1.17258568730916</v>
      </c>
      <c r="H72">
        <v>-1.1726125213374201</v>
      </c>
      <c r="K72">
        <f>(Sheet1!$G$2*3/(5*Sheet1!$G$3^2))*(1-2.5*EXP(-Sheet1!$G$3*(B72-$K$1)) + 1.5*EXP(-(5/3)*Sheet1!$G$3*(B72-$K$1)))</f>
        <v>1.3653372556401407E-3</v>
      </c>
      <c r="M72">
        <f>(Sheet1!$K$2/(2*Sheet1!$K$3^2))*(1-EXP(-Sheet1!$K$3*(B72-$K$1)))^2</f>
        <v>1.3730323209514852E-3</v>
      </c>
    </row>
    <row r="73" spans="1:13" x14ac:dyDescent="0.25">
      <c r="A73">
        <f t="shared" si="1"/>
        <v>71</v>
      </c>
      <c r="B73">
        <f>A73*Sheet1!$B$2/100</f>
        <v>1.3417082999999999</v>
      </c>
      <c r="C73">
        <v>-1.17314743265581</v>
      </c>
      <c r="D73">
        <v>-1.17313905613011</v>
      </c>
      <c r="E73">
        <v>-1.17314153185139</v>
      </c>
      <c r="F73">
        <v>-1.1731409490890801</v>
      </c>
      <c r="G73">
        <v>-1.1731406162854801</v>
      </c>
      <c r="H73">
        <v>-1.17315643758434</v>
      </c>
      <c r="K73">
        <f>(Sheet1!$G$2*3/(5*Sheet1!$G$3^2))*(1-2.5*EXP(-Sheet1!$G$3*(B73-$K$1)) + 1.5*EXP(-(5/3)*Sheet1!$G$3*(B73-$K$1)))</f>
        <v>7.7687214580839082E-4</v>
      </c>
      <c r="M73">
        <f>(Sheet1!$K$2/(2*Sheet1!$K$3^2))*(1-EXP(-Sheet1!$K$3*(B73-$K$1)))^2</f>
        <v>7.8082643768190654E-4</v>
      </c>
    </row>
    <row r="74" spans="1:13" x14ac:dyDescent="0.25">
      <c r="A74">
        <f t="shared" si="1"/>
        <v>72</v>
      </c>
      <c r="B74">
        <f>A74*Sheet1!$B$2/100</f>
        <v>1.3606055999999997</v>
      </c>
      <c r="C74">
        <v>-1.1735364541650699</v>
      </c>
      <c r="D74">
        <v>-1.1735321852418901</v>
      </c>
      <c r="E74">
        <v>-1.17353325585001</v>
      </c>
      <c r="F74">
        <v>-1.1735328950000501</v>
      </c>
      <c r="G74">
        <v>-1.1735327180978801</v>
      </c>
      <c r="H74">
        <v>-1.1735402037863401</v>
      </c>
      <c r="K74">
        <f>(Sheet1!$G$2*3/(5*Sheet1!$G$3^2))*(1-2.5*EXP(-Sheet1!$G$3*(B74-$K$1)) + 1.5*EXP(-(5/3)*Sheet1!$G$3*(B74-$K$1)))</f>
        <v>3.5988950955137143E-4</v>
      </c>
      <c r="M74">
        <f>(Sheet1!$K$2/(2*Sheet1!$K$3^2))*(1-EXP(-Sheet1!$K$3*(B74-$K$1)))^2</f>
        <v>3.6152880867598448E-4</v>
      </c>
    </row>
    <row r="75" spans="1:13" x14ac:dyDescent="0.25">
      <c r="A75">
        <f t="shared" si="1"/>
        <v>73</v>
      </c>
      <c r="B75">
        <f>A75*Sheet1!$B$2/100</f>
        <v>1.3795028999999999</v>
      </c>
      <c r="C75">
        <v>-1.1737731045432001</v>
      </c>
      <c r="D75">
        <v>-1.17377175829092</v>
      </c>
      <c r="E75">
        <v>-1.17377204556417</v>
      </c>
      <c r="F75">
        <v>-1.1737719152742401</v>
      </c>
      <c r="G75">
        <v>-1.1737718575725899</v>
      </c>
      <c r="H75">
        <v>-1.17377405757746</v>
      </c>
      <c r="K75">
        <f>(Sheet1!$G$2*3/(5*Sheet1!$G$3^2))*(1-2.5*EXP(-Sheet1!$G$3*(B75-$K$1)) + 1.5*EXP(-(5/3)*Sheet1!$G$3*(B75-$K$1)))</f>
        <v>1.0490098638798146E-4</v>
      </c>
      <c r="M75">
        <f>(Sheet1!$K$2/(2*Sheet1!$K$3^2))*(1-EXP(-Sheet1!$K$3*(B75-$K$1)))^2</f>
        <v>1.0532383080709183E-4</v>
      </c>
    </row>
    <row r="76" spans="1:13" x14ac:dyDescent="0.25">
      <c r="A76">
        <f t="shared" si="1"/>
        <v>74</v>
      </c>
      <c r="B76">
        <f>A76*Sheet1!$B$2/100</f>
        <v>1.3984001999999998</v>
      </c>
      <c r="C76">
        <v>-1.17386739121442</v>
      </c>
      <c r="D76">
        <v>-1.17386735242092</v>
      </c>
      <c r="E76">
        <v>-1.1738673594542901</v>
      </c>
      <c r="F76">
        <v>-1.17386735530208</v>
      </c>
      <c r="G76">
        <v>-1.1738673535925099</v>
      </c>
      <c r="H76">
        <v>-1.17386741281186</v>
      </c>
      <c r="K76">
        <f>(Sheet1!$G$2*3/(5*Sheet1!$G$3^2))*(1-2.5*EXP(-Sheet1!$G$3*(B76-$K$1)) + 1.5*EXP(-(5/3)*Sheet1!$G$3*(B76-$K$1)))</f>
        <v>2.8333138930858522E-6</v>
      </c>
      <c r="M76">
        <f>(Sheet1!$K$2/(2*Sheet1!$K$3^2))*(1-EXP(-Sheet1!$K$3*(B76-$K$1)))^2</f>
        <v>2.8432802725992974E-6</v>
      </c>
    </row>
    <row r="77" spans="1:13" x14ac:dyDescent="0.25">
      <c r="A77">
        <f t="shared" si="1"/>
        <v>75</v>
      </c>
      <c r="B77">
        <f>A77*Sheet1!$B$2/100</f>
        <v>1.4172974999999999</v>
      </c>
      <c r="C77">
        <v>-1.1738286787263299</v>
      </c>
      <c r="D77">
        <v>-1.17382802905563</v>
      </c>
      <c r="E77">
        <v>-1.17382812857505</v>
      </c>
      <c r="F77">
        <v>-1.17382805336726</v>
      </c>
      <c r="G77">
        <v>-1.1738280240610599</v>
      </c>
      <c r="H77">
        <v>-1.17382895169923</v>
      </c>
      <c r="K77">
        <f>(Sheet1!$G$2*3/(5*Sheet1!$G$3^2))*(1-2.5*EXP(-Sheet1!$G$3*(B77-$K$1)) + 1.5*EXP(-(5/3)*Sheet1!$G$3*(B77-$K$1)))</f>
        <v>4.5011739380085891E-5</v>
      </c>
      <c r="M77">
        <f>(Sheet1!$K$2/(2*Sheet1!$K$3^2))*(1-EXP(-Sheet1!$K$3*(B77-$K$1)))^2</f>
        <v>4.514744729219257E-5</v>
      </c>
    </row>
    <row r="78" spans="1:13" x14ac:dyDescent="0.25">
      <c r="A78">
        <f t="shared" si="1"/>
        <v>76</v>
      </c>
      <c r="B78">
        <f>A78*Sheet1!$B$2/100</f>
        <v>1.4361947999999998</v>
      </c>
      <c r="C78">
        <v>-1.1736657211333601</v>
      </c>
      <c r="D78">
        <v>-1.17366236136325</v>
      </c>
      <c r="E78">
        <v>-1.17366279175277</v>
      </c>
      <c r="F78">
        <v>-1.17366237752072</v>
      </c>
      <c r="G78">
        <v>-1.1736622229163001</v>
      </c>
      <c r="H78">
        <v>-1.17366671251365</v>
      </c>
      <c r="K78">
        <f>(Sheet1!$G$2*3/(5*Sheet1!$G$3^2))*(1-2.5*EXP(-Sheet1!$G$3*(B78-$K$1)) + 1.5*EXP(-(5/3)*Sheet1!$G$3*(B78-$K$1)))</f>
        <v>2.2314406607644715E-4</v>
      </c>
      <c r="M78">
        <f>(Sheet1!$K$2/(2*Sheet1!$K$3^2))*(1-EXP(-Sheet1!$K$3*(B78-$K$1)))^2</f>
        <v>2.237070399358413E-4</v>
      </c>
    </row>
    <row r="79" spans="1:13" x14ac:dyDescent="0.25">
      <c r="A79">
        <f t="shared" si="1"/>
        <v>77</v>
      </c>
      <c r="B79">
        <f>A79*Sheet1!$B$2/100</f>
        <v>1.4550920999999999</v>
      </c>
      <c r="C79">
        <v>-1.17338669451642</v>
      </c>
      <c r="D79">
        <v>-1.1733784575403401</v>
      </c>
      <c r="E79">
        <v>-1.1733793256281899</v>
      </c>
      <c r="F79">
        <v>-1.17337825605095</v>
      </c>
      <c r="G79">
        <v>-1.1733778704651701</v>
      </c>
      <c r="H79">
        <v>-1.17338817046972</v>
      </c>
      <c r="K79">
        <f>(Sheet1!$G$2*3/(5*Sheet1!$G$3^2))*(1-2.5*EXP(-Sheet1!$G$3*(B79-$K$1)) + 1.5*EXP(-(5/3)*Sheet1!$G$3*(B79-$K$1)))</f>
        <v>5.2930531008385778E-4</v>
      </c>
      <c r="M79">
        <f>(Sheet1!$K$2/(2*Sheet1!$K$3^2))*(1-EXP(-Sheet1!$K$3*(B79-$K$1)))^2</f>
        <v>5.3038582621781755E-4</v>
      </c>
    </row>
    <row r="80" spans="1:13" x14ac:dyDescent="0.25">
      <c r="A80">
        <f t="shared" si="1"/>
        <v>78</v>
      </c>
      <c r="B80">
        <f>A80*Sheet1!$B$2/100</f>
        <v>1.4739893999999998</v>
      </c>
      <c r="C80">
        <v>-1.1729992295601701</v>
      </c>
      <c r="D80">
        <v>-1.17298398108085</v>
      </c>
      <c r="E80">
        <v>-1.17298527055577</v>
      </c>
      <c r="F80">
        <v>-1.1729832027402101</v>
      </c>
      <c r="G80">
        <v>-1.17298247827811</v>
      </c>
      <c r="H80">
        <v>-1.17300031018135</v>
      </c>
      <c r="K80">
        <f>(Sheet1!$G$2*3/(5*Sheet1!$G$3^2))*(1-2.5*EXP(-Sheet1!$G$3*(B80-$K$1)) + 1.5*EXP(-(5/3)*Sheet1!$G$3*(B80-$K$1)))</f>
        <v>9.5592294529088626E-4</v>
      </c>
      <c r="M80">
        <f>(Sheet1!$K$2/(2*Sheet1!$K$3^2))*(1-EXP(-Sheet1!$K$3*(B80-$K$1)))^2</f>
        <v>9.5742398482211166E-4</v>
      </c>
    </row>
    <row r="81" spans="1:13" x14ac:dyDescent="0.25">
      <c r="A81">
        <f t="shared" si="1"/>
        <v>79</v>
      </c>
      <c r="B81">
        <f>A81*Sheet1!$B$2/100</f>
        <v>1.4928866999999999</v>
      </c>
      <c r="C81">
        <v>-1.1725104440544001</v>
      </c>
      <c r="D81">
        <v>-1.1724861690163899</v>
      </c>
      <c r="E81">
        <v>-1.1724877532601099</v>
      </c>
      <c r="F81">
        <v>-1.17248433801951</v>
      </c>
      <c r="G81">
        <v>-1.17248316980772</v>
      </c>
      <c r="H81">
        <v>-1.1725096888631801</v>
      </c>
      <c r="K81">
        <f>(Sheet1!$G$2*3/(5*Sheet1!$G$3^2))*(1-2.5*EXP(-Sheet1!$G$3*(B81-$K$1)) + 1.5*EXP(-(5/3)*Sheet1!$G$3*(B81-$K$1)))</f>
        <v>1.4957627142483333E-3</v>
      </c>
      <c r="M81">
        <f>(Sheet1!$K$2/(2*Sheet1!$K$3^2))*(1-EXP(-Sheet1!$K$3*(B81-$K$1)))^2</f>
        <v>1.4974221360049048E-3</v>
      </c>
    </row>
    <row r="82" spans="1:13" x14ac:dyDescent="0.25">
      <c r="A82">
        <f t="shared" si="1"/>
        <v>80</v>
      </c>
      <c r="B82">
        <f>A82*Sheet1!$B$2/100</f>
        <v>1.5117839999999998</v>
      </c>
      <c r="C82">
        <v>-1.17192697514368</v>
      </c>
      <c r="D82">
        <v>-1.1718918489219701</v>
      </c>
      <c r="E82">
        <v>-1.1718935070370999</v>
      </c>
      <c r="F82">
        <v>-1.1718884070239901</v>
      </c>
      <c r="G82">
        <v>-1.17188669778159</v>
      </c>
      <c r="H82">
        <v>-1.17192249006973</v>
      </c>
      <c r="K82">
        <f>(Sheet1!$G$2*3/(5*Sheet1!$G$3^2))*(1-2.5*EXP(-Sheet1!$G$3*(B82-$K$1)) + 1.5*EXP(-(5/3)*Sheet1!$G$3*(B82-$K$1)))</f>
        <v>2.1419149838284067E-3</v>
      </c>
      <c r="M82">
        <f>(Sheet1!$K$2/(2*Sheet1!$K$3^2))*(1-EXP(-Sheet1!$K$3*(B82-$K$1)))^2</f>
        <v>2.1433260253528926E-3</v>
      </c>
    </row>
    <row r="83" spans="1:13" x14ac:dyDescent="0.25">
      <c r="A83">
        <f t="shared" si="1"/>
        <v>81</v>
      </c>
      <c r="B83">
        <f>A83*Sheet1!$B$2/100</f>
        <v>1.5306812999999999</v>
      </c>
      <c r="C83">
        <v>-1.17125501112075</v>
      </c>
      <c r="D83">
        <v>-1.17120745529112</v>
      </c>
      <c r="E83">
        <v>-1.1712088901619</v>
      </c>
      <c r="F83">
        <v>-1.17120179541581</v>
      </c>
      <c r="G83">
        <v>-1.1711994592813899</v>
      </c>
      <c r="H83">
        <v>-1.1712445682766801</v>
      </c>
      <c r="K83">
        <f>(Sheet1!$G$2*3/(5*Sheet1!$G$3^2))*(1-2.5*EXP(-Sheet1!$G$3*(B83-$K$1)) + 1.5*EXP(-(5/3)*Sheet1!$G$3*(B83-$K$1)))</f>
        <v>2.8877816252715085E-3</v>
      </c>
      <c r="M83">
        <f>(Sheet1!$K$2/(2*Sheet1!$K$3^2))*(1-EXP(-Sheet1!$K$3*(B83-$K$1)))^2</f>
        <v>2.8884118341650539E-3</v>
      </c>
    </row>
    <row r="84" spans="1:13" x14ac:dyDescent="0.25">
      <c r="A84">
        <f t="shared" si="1"/>
        <v>82</v>
      </c>
      <c r="B84">
        <f>A84*Sheet1!$B$2/100</f>
        <v>1.5495785999999998</v>
      </c>
      <c r="C84">
        <v>-1.17050032254659</v>
      </c>
      <c r="D84">
        <v>-1.1704390457073801</v>
      </c>
      <c r="E84">
        <v>-1.17043990303767</v>
      </c>
      <c r="F84">
        <v>-1.17043054369586</v>
      </c>
      <c r="G84">
        <v>-1.1704275092704199</v>
      </c>
      <c r="H84">
        <v>-1.1704814849854199</v>
      </c>
      <c r="K84">
        <f>(Sheet1!$G$2*3/(5*Sheet1!$G$3^2))*(1-2.5*EXP(-Sheet1!$G$3*(B84-$K$1)) + 1.5*EXP(-(5/3)*Sheet1!$G$3*(B84-$K$1)))</f>
        <v>3.7270633989741377E-3</v>
      </c>
      <c r="M84">
        <f>(Sheet1!$K$2/(2*Sheet1!$K$3^2))*(1-EXP(-Sheet1!$K$3*(B84-$K$1)))^2</f>
        <v>3.7262720912701829E-3</v>
      </c>
    </row>
    <row r="85" spans="1:13" x14ac:dyDescent="0.25">
      <c r="A85">
        <f t="shared" si="1"/>
        <v>83</v>
      </c>
      <c r="B85">
        <f>A85*Sheet1!$B$2/100</f>
        <v>1.5684758999999999</v>
      </c>
      <c r="C85">
        <v>-1.1696682924811199</v>
      </c>
      <c r="D85">
        <v>-1.1695923170831499</v>
      </c>
      <c r="E85">
        <v>-1.16959220449558</v>
      </c>
      <c r="F85">
        <v>-1.16958036057873</v>
      </c>
      <c r="G85">
        <v>-1.1695765731791601</v>
      </c>
      <c r="H85">
        <v>-1.1696385372831</v>
      </c>
      <c r="K85">
        <f>(Sheet1!$G$2*3/(5*Sheet1!$G$3^2))*(1-2.5*EXP(-Sheet1!$G$3*(B85-$K$1)) + 1.5*EXP(-(5/3)*Sheet1!$G$3*(B85-$K$1)))</f>
        <v>4.653747825102369E-3</v>
      </c>
      <c r="M85">
        <f>(Sheet1!$K$2/(2*Sheet1!$K$3^2))*(1-EXP(-Sheet1!$K$3*(B85-$K$1)))^2</f>
        <v>4.6508021620969035E-3</v>
      </c>
    </row>
    <row r="86" spans="1:13" x14ac:dyDescent="0.25">
      <c r="A86">
        <f t="shared" si="1"/>
        <v>84</v>
      </c>
      <c r="B86">
        <f>A86*Sheet1!$B$2/100</f>
        <v>1.5873731999999998</v>
      </c>
      <c r="C86">
        <v>-1.16876394562261</v>
      </c>
      <c r="D86">
        <v>-1.1686726221058099</v>
      </c>
      <c r="E86">
        <v>-1.16867112754404</v>
      </c>
      <c r="F86">
        <v>-1.1686566358653201</v>
      </c>
      <c r="G86">
        <v>-1.16865205901286</v>
      </c>
      <c r="H86">
        <v>-1.1687207799283901</v>
      </c>
      <c r="K86">
        <f>(Sheet1!$G$2*3/(5*Sheet1!$G$3^2))*(1-2.5*EXP(-Sheet1!$G$3*(B86-$K$1)) + 1.5*EXP(-(5/3)*Sheet1!$G$3*(B86-$K$1)))</f>
        <v>5.6620975218077052E-3</v>
      </c>
      <c r="M86">
        <f>(Sheet1!$K$2/(2*Sheet1!$K$3^2))*(1-EXP(-Sheet1!$K$3*(B86-$K$1)))^2</f>
        <v>5.6561872917760556E-3</v>
      </c>
    </row>
    <row r="87" spans="1:13" x14ac:dyDescent="0.25">
      <c r="A87">
        <f t="shared" si="1"/>
        <v>85</v>
      </c>
      <c r="B87">
        <f>A87*Sheet1!$B$2/100</f>
        <v>1.6062704999999999</v>
      </c>
      <c r="C87">
        <v>-1.16779197617721</v>
      </c>
      <c r="D87">
        <v>-1.1676849859285401</v>
      </c>
      <c r="E87">
        <v>-1.1676816947672399</v>
      </c>
      <c r="F87">
        <v>-1.1676644531213101</v>
      </c>
      <c r="G87">
        <v>-1.1676590693126701</v>
      </c>
      <c r="H87">
        <v>-1.16773304207789</v>
      </c>
      <c r="K87">
        <f>(Sheet1!$G$2*3/(5*Sheet1!$G$3^2))*(1-2.5*EXP(-Sheet1!$G$3*(B87-$K$1)) + 1.5*EXP(-(5/3)*Sheet1!$G$3*(B87-$K$1)))</f>
        <v>6.7466389935012779E-3</v>
      </c>
      <c r="M87">
        <f>(Sheet1!$K$2/(2*Sheet1!$K$3^2))*(1-EXP(-Sheet1!$K$3*(B87-$K$1)))^2</f>
        <v>6.7368901799818364E-3</v>
      </c>
    </row>
    <row r="88" spans="1:13" x14ac:dyDescent="0.25">
      <c r="A88">
        <f t="shared" si="1"/>
        <v>86</v>
      </c>
      <c r="B88">
        <f>A88*Sheet1!$B$2/100</f>
        <v>1.6251677999999998</v>
      </c>
      <c r="C88">
        <v>-1.16675677431089</v>
      </c>
      <c r="D88">
        <v>-1.1666341230659201</v>
      </c>
      <c r="E88">
        <v>-1.1666286334913201</v>
      </c>
      <c r="F88">
        <v>-1.1666086023598801</v>
      </c>
      <c r="G88">
        <v>-1.16660241318652</v>
      </c>
      <c r="H88">
        <v>-1.16667993973948</v>
      </c>
      <c r="K88">
        <f>(Sheet1!$G$2*3/(5*Sheet1!$G$3^2))*(1-2.5*EXP(-Sheet1!$G$3*(B88-$K$1)) + 1.5*EXP(-(5/3)*Sheet1!$G$3*(B88-$K$1)))</f>
        <v>7.902151852286543E-3</v>
      </c>
      <c r="M88">
        <f>(Sheet1!$K$2/(2*Sheet1!$K$3^2))*(1-EXP(-Sheet1!$K$3*(B88-$K$1)))^2</f>
        <v>7.8876390661062005E-3</v>
      </c>
    </row>
    <row r="89" spans="1:13" x14ac:dyDescent="0.25">
      <c r="A89">
        <f t="shared" si="1"/>
        <v>87</v>
      </c>
      <c r="B89">
        <f>A89*Sheet1!$B$2/100</f>
        <v>1.6440650999999999</v>
      </c>
      <c r="C89">
        <v>-1.16566245107032</v>
      </c>
      <c r="D89">
        <v>-1.1655244544027099</v>
      </c>
      <c r="E89">
        <v>-1.1655163907725099</v>
      </c>
      <c r="F89">
        <v>-1.1654935928369801</v>
      </c>
      <c r="G89">
        <v>-1.16548661852989</v>
      </c>
      <c r="H89">
        <v>-1.16556588495881</v>
      </c>
      <c r="K89">
        <f>(Sheet1!$G$2*3/(5*Sheet1!$G$3^2))*(1-2.5*EXP(-Sheet1!$G$3*(B89-$K$1)) + 1.5*EXP(-(5/3)*Sheet1!$G$3*(B89-$K$1)))</f>
        <v>9.1236584562780377E-3</v>
      </c>
      <c r="M89">
        <f>(Sheet1!$K$2/(2*Sheet1!$K$3^2))*(1-EXP(-Sheet1!$K$3*(B89-$K$1)))^2</f>
        <v>9.1034163042154424E-3</v>
      </c>
    </row>
    <row r="90" spans="1:13" x14ac:dyDescent="0.25">
      <c r="A90">
        <f t="shared" si="1"/>
        <v>88</v>
      </c>
      <c r="B90">
        <f>A90*Sheet1!$B$2/100</f>
        <v>1.6629623999999998</v>
      </c>
      <c r="C90">
        <v>-1.1645128616951399</v>
      </c>
      <c r="D90">
        <v>-1.1643601241925601</v>
      </c>
      <c r="E90">
        <v>-1.1643491482127799</v>
      </c>
      <c r="F90">
        <v>-1.1643236659960099</v>
      </c>
      <c r="G90">
        <v>-1.1643159444806399</v>
      </c>
      <c r="H90">
        <v>-1.16439509263135</v>
      </c>
      <c r="K90">
        <f>(Sheet1!$G$2*3/(5*Sheet1!$G$3^2))*(1-2.5*EXP(-Sheet1!$G$3*(B90-$K$1)) + 1.5*EXP(-(5/3)*Sheet1!$G$3*(B90-$K$1)))</f>
        <v>1.0406413949134949E-2</v>
      </c>
      <c r="M90">
        <f>(Sheet1!$K$2/(2*Sheet1!$K$3^2))*(1-EXP(-Sheet1!$K$3*(B90-$K$1)))^2</f>
        <v>1.0379447408056946E-2</v>
      </c>
    </row>
    <row r="91" spans="1:13" x14ac:dyDescent="0.25">
      <c r="A91">
        <f t="shared" si="1"/>
        <v>89</v>
      </c>
      <c r="B91">
        <f>A91*Sheet1!$B$2/100</f>
        <v>1.6818597</v>
      </c>
      <c r="C91">
        <v>-1.1633116272792099</v>
      </c>
      <c r="D91">
        <v>-1.16314501690934</v>
      </c>
      <c r="E91">
        <v>-1.16313083657497</v>
      </c>
      <c r="F91">
        <v>-1.1631028085458199</v>
      </c>
      <c r="G91">
        <v>-1.1630943940942</v>
      </c>
      <c r="H91">
        <v>-1.1631715857015399</v>
      </c>
      <c r="K91">
        <f>(Sheet1!$G$2*3/(5*Sheet1!$G$3^2))*(1-2.5*EXP(-Sheet1!$G$3*(B91-$K$1)) + 1.5*EXP(-(5/3)*Sheet1!$G$3*(B91-$K$1)))</f>
        <v>1.1745896685716965E-2</v>
      </c>
      <c r="M91">
        <f>(Sheet1!$K$2/(2*Sheet1!$K$3^2))*(1-EXP(-Sheet1!$K$3*(B91-$K$1)))^2</f>
        <v>1.1711190547171934E-2</v>
      </c>
    </row>
    <row r="92" spans="1:13" x14ac:dyDescent="0.25">
      <c r="A92">
        <f t="shared" si="1"/>
        <v>90</v>
      </c>
      <c r="B92">
        <f>A92*Sheet1!$B$2/100</f>
        <v>1.7007569999999999</v>
      </c>
      <c r="C92">
        <v>-1.1620621547704699</v>
      </c>
      <c r="D92">
        <v>-1.16188277381248</v>
      </c>
      <c r="E92">
        <v>-1.1618651501477899</v>
      </c>
      <c r="F92">
        <v>-1.16183476561844</v>
      </c>
      <c r="G92">
        <v>-1.1618257271852801</v>
      </c>
      <c r="H92">
        <v>-1.16189919937487</v>
      </c>
      <c r="K92">
        <f>(Sheet1!$G$2*3/(5*Sheet1!$G$3^2))*(1-2.5*EXP(-Sheet1!$G$3*(B92-$K$1)) + 1.5*EXP(-(5/3)*Sheet1!$G$3*(B92-$K$1)))</f>
        <v>1.3137799029331087E-2</v>
      </c>
      <c r="M92">
        <f>(Sheet1!$K$2/(2*Sheet1!$K$3^2))*(1-EXP(-Sheet1!$K$3*(B92-$K$1)))^2</f>
        <v>1.3094326475925384E-2</v>
      </c>
    </row>
    <row r="93" spans="1:13" x14ac:dyDescent="0.25">
      <c r="A93">
        <f t="shared" si="1"/>
        <v>91</v>
      </c>
      <c r="B93">
        <f>A93*Sheet1!$B$2/100</f>
        <v>1.7196543</v>
      </c>
      <c r="C93">
        <v>-1.1607676553281101</v>
      </c>
      <c r="D93">
        <v>-1.1605768090965201</v>
      </c>
      <c r="E93">
        <v>-1.1605555607999201</v>
      </c>
      <c r="F93">
        <v>-1.1605230539301601</v>
      </c>
      <c r="G93">
        <v>-1.1605134732556801</v>
      </c>
      <c r="H93">
        <v>-1.1605815848373799</v>
      </c>
      <c r="K93">
        <f>(Sheet1!$G$2*3/(5*Sheet1!$G$3^2))*(1-2.5*EXP(-Sheet1!$G$3*(B93-$K$1)) + 1.5*EXP(-(5/3)*Sheet1!$G$3*(B93-$K$1)))</f>
        <v>1.4578018506572827E-2</v>
      </c>
      <c r="M93">
        <f>(Sheet1!$K$2/(2*Sheet1!$K$3^2))*(1-EXP(-Sheet1!$K$3*(B93-$K$1)))^2</f>
        <v>1.4524748877990955E-2</v>
      </c>
    </row>
    <row r="94" spans="1:13" x14ac:dyDescent="0.25">
      <c r="A94">
        <f t="shared" si="1"/>
        <v>92</v>
      </c>
      <c r="B94">
        <f>A94*Sheet1!$B$2/100</f>
        <v>1.7385515999999999</v>
      </c>
      <c r="C94">
        <v>-1.15943116107991</v>
      </c>
      <c r="D94">
        <v>-1.1592303255093801</v>
      </c>
      <c r="E94">
        <v>-1.1592053316583999</v>
      </c>
      <c r="F94">
        <v>-1.1591709748572501</v>
      </c>
      <c r="G94">
        <v>-1.15916094441377</v>
      </c>
      <c r="H94">
        <v>-1.1592222128565599</v>
      </c>
      <c r="K94">
        <f>(Sheet1!$G$2*3/(5*Sheet1!$G$3^2))*(1-2.5*EXP(-Sheet1!$G$3*(B94-$K$1)) + 1.5*EXP(-(5/3)*Sheet1!$G$3*(B94-$K$1)))</f>
        <v>1.606264930628671E-2</v>
      </c>
      <c r="M94">
        <f>(Sheet1!$K$2/(2*Sheet1!$K$3^2))*(1-EXP(-Sheet1!$K$3*(B94-$K$1)))^2</f>
        <v>1.599855510952498E-2</v>
      </c>
    </row>
    <row r="95" spans="1:13" x14ac:dyDescent="0.25">
      <c r="A95">
        <f t="shared" si="1"/>
        <v>93</v>
      </c>
      <c r="B95">
        <f>A95*Sheet1!$B$2/100</f>
        <v>1.7574489</v>
      </c>
      <c r="C95">
        <v>-1.15805554034217</v>
      </c>
      <c r="D95">
        <v>-1.1578463293426899</v>
      </c>
      <c r="E95">
        <v>-1.15781753034944</v>
      </c>
      <c r="F95">
        <v>-1.1577816273339001</v>
      </c>
      <c r="G95">
        <v>-1.1577712481864699</v>
      </c>
      <c r="H95">
        <v>-1.1578243775306201</v>
      </c>
      <c r="K95">
        <f>(Sheet1!$G$2*3/(5*Sheet1!$G$3^2))*(1-2.5*EXP(-Sheet1!$G$3*(B95-$K$1)) + 1.5*EXP(-(5/3)*Sheet1!$G$3*(B95-$K$1)))</f>
        <v>1.7587974109668669E-2</v>
      </c>
      <c r="M95">
        <f>(Sheet1!$K$2/(2*Sheet1!$K$3^2))*(1-EXP(-Sheet1!$K$3*(B95-$K$1)))^2</f>
        <v>1.751203732493406E-2</v>
      </c>
    </row>
    <row r="96" spans="1:13" x14ac:dyDescent="0.25">
      <c r="A96">
        <f t="shared" si="1"/>
        <v>94</v>
      </c>
      <c r="B96">
        <f>A96*Sheet1!$B$2/100</f>
        <v>1.7763461999999999</v>
      </c>
      <c r="C96">
        <v>-1.1566435113799101</v>
      </c>
      <c r="D96">
        <v>-1.15642764471736</v>
      </c>
      <c r="E96">
        <v>-1.1563950417451501</v>
      </c>
      <c r="F96">
        <v>-1.15635792048367</v>
      </c>
      <c r="G96">
        <v>-1.1563473001263</v>
      </c>
      <c r="H96">
        <v>-1.1563912003632</v>
      </c>
      <c r="K96">
        <f>(Sheet1!$G$2*3/(5*Sheet1!$G$3^2))*(1-2.5*EXP(-Sheet1!$G$3*(B96-$K$1)) + 1.5*EXP(-(5/3)*Sheet1!$G$3*(B96-$K$1)))</f>
        <v>1.9150456239013323E-2</v>
      </c>
      <c r="M96">
        <f>(Sheet1!$K$2/(2*Sheet1!$K$3^2))*(1-EXP(-Sheet1!$K$3*(B96-$K$1)))^2</f>
        <v>1.9061673969782516E-2</v>
      </c>
    </row>
    <row r="97" spans="1:13" x14ac:dyDescent="0.25">
      <c r="A97">
        <f t="shared" si="1"/>
        <v>95</v>
      </c>
      <c r="B97">
        <f>A97*Sheet1!$B$2/100</f>
        <v>1.7952435</v>
      </c>
      <c r="C97">
        <v>-1.1551976547956699</v>
      </c>
      <c r="D97">
        <v>-1.1549769271077499</v>
      </c>
      <c r="E97">
        <v>-1.15494058016907</v>
      </c>
      <c r="F97">
        <v>-1.1549025859025399</v>
      </c>
      <c r="G97">
        <v>-1.15489183612359</v>
      </c>
      <c r="H97">
        <v>-1.1549256347655501</v>
      </c>
      <c r="K97">
        <f>(Sheet1!$G$2*3/(5*Sheet1!$G$3^2))*(1-2.5*EXP(-Sheet1!$G$3*(B97-$K$1)) + 1.5*EXP(-(5/3)*Sheet1!$G$3*(B97-$K$1)))</f>
        <v>2.0746732113075043E-2</v>
      </c>
      <c r="M97">
        <f>(Sheet1!$K$2/(2*Sheet1!$K$3^2))*(1-EXP(-Sheet1!$K$3*(B97-$K$1)))^2</f>
        <v>2.0644121626004364E-2</v>
      </c>
    </row>
    <row r="98" spans="1:13" x14ac:dyDescent="0.25">
      <c r="A98">
        <f t="shared" si="1"/>
        <v>96</v>
      </c>
      <c r="B98">
        <f>A98*Sheet1!$B$2/100</f>
        <v>1.8141407999999999</v>
      </c>
      <c r="C98">
        <v>-1.1537204246422099</v>
      </c>
      <c r="D98">
        <v>-1.1534966760669501</v>
      </c>
      <c r="E98">
        <v>-1.1534567010226799</v>
      </c>
      <c r="F98">
        <v>-1.1534181895225699</v>
      </c>
      <c r="G98">
        <v>-1.1534074243439001</v>
      </c>
      <c r="H98">
        <v>-1.1534304710293199</v>
      </c>
      <c r="K98">
        <f>(Sheet1!$G$2*3/(5*Sheet1!$G$3^2))*(1-2.5*EXP(-Sheet1!$G$3*(B98-$K$1)) + 1.5*EXP(-(5/3)*Sheet1!$G$3*(B98-$K$1)))</f>
        <v>2.2373603997454954E-2</v>
      </c>
      <c r="M98">
        <f>(Sheet1!$K$2/(2*Sheet1!$K$3^2))*(1-EXP(-Sheet1!$K$3*(B98-$K$1)))^2</f>
        <v>2.2256207195176098E-2</v>
      </c>
    </row>
    <row r="99" spans="1:13" x14ac:dyDescent="0.25">
      <c r="A99">
        <f t="shared" si="1"/>
        <v>97</v>
      </c>
      <c r="B99">
        <f>A99*Sheet1!$B$2/100</f>
        <v>1.8330381</v>
      </c>
      <c r="C99">
        <v>-1.1522141583577701</v>
      </c>
      <c r="D99">
        <v>-1.1519892471328299</v>
      </c>
      <c r="E99">
        <v>-1.15194581180594</v>
      </c>
      <c r="F99">
        <v>-1.1519071429965799</v>
      </c>
      <c r="G99">
        <v>-1.15189647672299</v>
      </c>
      <c r="H99">
        <v>-1.15190834176804</v>
      </c>
      <c r="K99">
        <f>(Sheet1!$G$2*3/(5*Sheet1!$G$3^2))*(1-2.5*EXP(-Sheet1!$G$3*(B99-$K$1)) + 1.5*EXP(-(5/3)*Sheet1!$G$3*(B99-$K$1)))</f>
        <v>2.4028033038858865E-2</v>
      </c>
      <c r="M99">
        <f>(Sheet1!$K$2/(2*Sheet1!$K$3^2))*(1-EXP(-Sheet1!$K$3*(B99-$K$1)))^2</f>
        <v>2.389492040617713E-2</v>
      </c>
    </row>
    <row r="100" spans="1:13" x14ac:dyDescent="0.25">
      <c r="A100">
        <f t="shared" si="1"/>
        <v>98</v>
      </c>
      <c r="B100">
        <f>A100*Sheet1!$B$2/100</f>
        <v>1.8519353999999999</v>
      </c>
      <c r="C100">
        <v>-1.1506810856238301</v>
      </c>
      <c r="D100">
        <v>-1.15045686291003</v>
      </c>
      <c r="E100">
        <v>-1.1504101825144899</v>
      </c>
      <c r="F100">
        <v>-1.1503717145571299</v>
      </c>
      <c r="G100">
        <v>-1.15036125996463</v>
      </c>
      <c r="H100">
        <v>-1.1503617277920299</v>
      </c>
      <c r="K100">
        <f>(Sheet1!$G$2*3/(5*Sheet1!$G$3^2))*(1-2.5*EXP(-Sheet1!$G$3*(B100-$K$1)) + 1.5*EXP(-(5/3)*Sheet1!$G$3*(B100-$K$1)))</f>
        <v>2.5707132572482406E-2</v>
      </c>
      <c r="M100">
        <f>(Sheet1!$K$2/(2*Sheet1!$K$3^2))*(1-EXP(-Sheet1!$K$3*(B100-$K$1)))^2</f>
        <v>2.5557406634109776E-2</v>
      </c>
    </row>
    <row r="101" spans="1:13" x14ac:dyDescent="0.25">
      <c r="A101">
        <f t="shared" si="1"/>
        <v>99</v>
      </c>
      <c r="B101">
        <f>A101*Sheet1!$B$2/100</f>
        <v>1.8708327</v>
      </c>
      <c r="C101">
        <v>-1.1491233362431199</v>
      </c>
      <c r="D101">
        <v>-1.1489016233357101</v>
      </c>
      <c r="E101">
        <v>-1.14885195540589</v>
      </c>
      <c r="F101">
        <v>-1.1488140393150299</v>
      </c>
      <c r="G101">
        <v>-1.14880390599911</v>
      </c>
      <c r="H101">
        <v>-1.1487929643591901</v>
      </c>
      <c r="K101">
        <f>(Sheet1!$G$2*3/(5*Sheet1!$G$3^2))*(1-2.5*EXP(-Sheet1!$G$3*(B101-$K$1)) + 1.5*EXP(-(5/3)*Sheet1!$G$3*(B101-$K$1)))</f>
        <v>2.7408161692181798E-2</v>
      </c>
      <c r="M101">
        <f>(Sheet1!$K$2/(2*Sheet1!$K$3^2))*(1-EXP(-Sheet1!$K$3*(B101-$K$1)))^2</f>
        <v>2.7240960017877177E-2</v>
      </c>
    </row>
    <row r="102" spans="1:13" x14ac:dyDescent="0.25">
      <c r="A102">
        <f t="shared" si="1"/>
        <v>100</v>
      </c>
      <c r="B102">
        <f>A102*Sheet1!$B$2/100</f>
        <v>1.8897299999999999</v>
      </c>
      <c r="C102">
        <v>-1.1475429471332499</v>
      </c>
      <c r="D102">
        <v>-1.1473255151477</v>
      </c>
      <c r="E102">
        <v>-1.14727315413562</v>
      </c>
      <c r="F102">
        <v>-1.1472361289741799</v>
      </c>
      <c r="G102">
        <v>-1.14722642187291</v>
      </c>
      <c r="H102">
        <v>-1.14720424772963</v>
      </c>
      <c r="K102">
        <f>(Sheet1!$G$2*3/(5*Sheet1!$G$3^2))*(1-2.5*EXP(-Sheet1!$G$3*(B102-$K$1)) + 1.5*EXP(-(5/3)*Sheet1!$G$3*(B102-$K$1)))</f>
        <v>2.9128519073470149E-2</v>
      </c>
      <c r="M102">
        <f>(Sheet1!$K$2/(2*Sheet1!$K$3^2))*(1-EXP(-Sheet1!$K$3*(B102-$K$1)))^2</f>
        <v>2.8943016864320117E-2</v>
      </c>
    </row>
    <row r="103" spans="1:13" x14ac:dyDescent="0.25">
      <c r="A103">
        <f t="shared" si="1"/>
        <v>101</v>
      </c>
      <c r="B103">
        <f>A103*Sheet1!$B$2/100</f>
        <v>1.9086273</v>
      </c>
      <c r="C103">
        <v>-1.1459418685262299</v>
      </c>
      <c r="D103">
        <v>-1.14573042058203</v>
      </c>
      <c r="E103">
        <v>-1.1456756922706499</v>
      </c>
      <c r="F103">
        <v>-1.14563988095015</v>
      </c>
      <c r="G103">
        <v>-1.1456306990510501</v>
      </c>
      <c r="H103">
        <v>-1.1455976419449101</v>
      </c>
      <c r="K103">
        <f>(Sheet1!$G$2*3/(5*Sheet1!$G$3^2))*(1-2.5*EXP(-Sheet1!$G$3*(B103-$K$1)) + 1.5*EXP(-(5/3)*Sheet1!$G$3*(B103-$K$1)))</f>
        <v>3.0865737039751168E-2</v>
      </c>
      <c r="M103">
        <f>(Sheet1!$K$2/(2*Sheet1!$K$3^2))*(1-EXP(-Sheet1!$K$3*(B103-$K$1)))^2</f>
        <v>3.0661149327298843E-2</v>
      </c>
    </row>
    <row r="104" spans="1:13" x14ac:dyDescent="0.25">
      <c r="A104">
        <f t="shared" si="1"/>
        <v>102</v>
      </c>
      <c r="B104">
        <f>A104*Sheet1!$B$2/100</f>
        <v>1.9275245999999999</v>
      </c>
      <c r="C104">
        <v>-1.1443219694592299</v>
      </c>
      <c r="D104">
        <v>-1.1441181253332999</v>
      </c>
      <c r="E104">
        <v>-1.14406138119497</v>
      </c>
      <c r="F104">
        <v>-1.14402708688918</v>
      </c>
      <c r="G104">
        <v>-1.1440185221236701</v>
      </c>
      <c r="H104">
        <v>-1.1439750857506199</v>
      </c>
      <c r="K104">
        <f>(Sheet1!$G$2*3/(5*Sheet1!$G$3^2))*(1-2.5*EXP(-Sheet1!$G$3*(B104-$K$1)) + 1.5*EXP(-(5/3)*Sheet1!$G$3*(B104-$K$1)))</f>
        <v>3.2617475862557289E-2</v>
      </c>
      <c r="M104">
        <f>(Sheet1!$K$2/(2*Sheet1!$K$3^2))*(1-EXP(-Sheet1!$K$3*(B104-$K$1)))^2</f>
        <v>3.2393059350569721E-2</v>
      </c>
    </row>
    <row r="105" spans="1:13" x14ac:dyDescent="0.25">
      <c r="A105">
        <f t="shared" si="1"/>
        <v>103</v>
      </c>
      <c r="B105">
        <f>A105*Sheet1!$B$2/100</f>
        <v>1.9464219</v>
      </c>
      <c r="C105">
        <v>-1.1426850426358099</v>
      </c>
      <c r="D105">
        <v>-1.1424903258160199</v>
      </c>
      <c r="E105">
        <v>-1.1424319374260901</v>
      </c>
      <c r="F105">
        <v>-1.1423994405922799</v>
      </c>
      <c r="G105">
        <v>-1.1423915769173401</v>
      </c>
      <c r="H105">
        <v>-1.1423383995827501</v>
      </c>
      <c r="K105">
        <f>(Sheet1!$G$2*3/(5*Sheet1!$G$3^2))*(1-2.5*EXP(-Sheet1!$G$3*(B105-$K$1)) + 1.5*EXP(-(5/3)*Sheet1!$G$3*(B105-$K$1)))</f>
        <v>3.4381518286904972E-2</v>
      </c>
      <c r="M105">
        <f>(Sheet1!$K$2/(2*Sheet1!$K$3^2))*(1-EXP(-Sheet1!$K$3*(B105-$K$1)))^2</f>
        <v>3.4136572863753906E-2</v>
      </c>
    </row>
    <row r="106" spans="1:13" x14ac:dyDescent="0.25">
      <c r="A106">
        <f t="shared" si="1"/>
        <v>104</v>
      </c>
      <c r="B106">
        <f>A106*Sheet1!$B$2/100</f>
        <v>1.9653191999999999</v>
      </c>
      <c r="C106">
        <v>-1.1410328087307899</v>
      </c>
      <c r="D106">
        <v>-1.1408486357682199</v>
      </c>
      <c r="E106">
        <v>-1.14078898936586</v>
      </c>
      <c r="F106">
        <v>-1.14075854535585</v>
      </c>
      <c r="G106">
        <v>-1.14075145801891</v>
      </c>
      <c r="H106">
        <v>-1.14068929254308</v>
      </c>
      <c r="K106">
        <f>(Sheet1!$G$2*3/(5*Sheet1!$G$3^2))*(1-2.5*EXP(-Sheet1!$G$3*(B106-$K$1)) + 1.5*EXP(-(5/3)*Sheet1!$G$3*(B106-$K$1)))</f>
        <v>3.6155764273208088E-2</v>
      </c>
      <c r="M106">
        <f>(Sheet1!$K$2/(2*Sheet1!$K$3^2))*(1-EXP(-Sheet1!$K$3*(B106-$K$1)))^2</f>
        <v>3.588963422112236E-2</v>
      </c>
    </row>
    <row r="107" spans="1:13" x14ac:dyDescent="0.25">
      <c r="A107">
        <f t="shared" si="1"/>
        <v>105</v>
      </c>
      <c r="B107">
        <f>A107*Sheet1!$B$2/100</f>
        <v>1.9842165</v>
      </c>
      <c r="C107">
        <v>-1.1393669202057</v>
      </c>
      <c r="D107">
        <v>-1.1391945922403199</v>
      </c>
      <c r="E107">
        <v>-1.1391340835116299</v>
      </c>
      <c r="F107">
        <v>-1.1391059207457599</v>
      </c>
      <c r="G107">
        <v>-1.1390996757260701</v>
      </c>
      <c r="H107">
        <v>-1.1390293692956299</v>
      </c>
      <c r="K107">
        <f>(Sheet1!$G$2*3/(5*Sheet1!$G$3^2))*(1-2.5*EXP(-Sheet1!$G$3*(B107-$K$1)) + 1.5*EXP(-(5/3)*Sheet1!$G$3*(B107-$K$1)))</f>
        <v>3.7938225947510146E-2</v>
      </c>
      <c r="M107">
        <f>(Sheet1!$K$2/(2*Sheet1!$K$3^2))*(1-EXP(-Sheet1!$K$3*(B107-$K$1)))^2</f>
        <v>3.7650300873334694E-2</v>
      </c>
    </row>
    <row r="108" spans="1:13" x14ac:dyDescent="0.25">
      <c r="A108">
        <f t="shared" si="1"/>
        <v>106</v>
      </c>
      <c r="B108">
        <f>A108*Sheet1!$B$2/100</f>
        <v>2.0031137999999999</v>
      </c>
      <c r="C108">
        <v>-1.1376889646953601</v>
      </c>
      <c r="D108">
        <v>-1.1375296610132599</v>
      </c>
      <c r="E108">
        <v>-1.1374686901561499</v>
      </c>
      <c r="F108">
        <v>-1.1374430088262399</v>
      </c>
      <c r="G108">
        <v>-1.13743766244338</v>
      </c>
      <c r="H108">
        <v>-1.13736013682356</v>
      </c>
      <c r="K108">
        <f>(Sheet1!$G$2*3/(5*Sheet1!$G$3^2))*(1-2.5*EXP(-Sheet1!$G$3*(B108-$K$1)) + 1.5*EXP(-(5/3)*Sheet1!$G$3*(B108-$K$1)))</f>
        <v>3.9727022752103942E-2</v>
      </c>
      <c r="M108">
        <f>(Sheet1!$K$2/(2*Sheet1!$K$3^2))*(1-EXP(-Sheet1!$K$3*(B108-$K$1)))^2</f>
        <v>3.9416738262662634E-2</v>
      </c>
    </row>
    <row r="109" spans="1:13" x14ac:dyDescent="0.25">
      <c r="A109">
        <f t="shared" si="1"/>
        <v>107</v>
      </c>
      <c r="B109">
        <f>A109*Sheet1!$B$2/100</f>
        <v>2.0220110999999998</v>
      </c>
      <c r="C109">
        <v>-1.13600046802058</v>
      </c>
      <c r="D109">
        <v>-1.1358552414893599</v>
      </c>
      <c r="E109">
        <v>-1.1357942086058299</v>
      </c>
      <c r="F109">
        <v>-1.13577117986816</v>
      </c>
      <c r="G109">
        <v>-1.1357667785469601</v>
      </c>
      <c r="H109">
        <v>-1.1356830109949101</v>
      </c>
      <c r="K109">
        <f>(Sheet1!$G$2*3/(5*Sheet1!$G$3^2))*(1-2.5*EXP(-Sheet1!$G$3*(B109-$K$1)) + 1.5*EXP(-(5/3)*Sheet1!$G$3*(B109-$K$1)))</f>
        <v>4.1520376788901407E-2</v>
      </c>
      <c r="M109">
        <f>(Sheet1!$K$2/(2*Sheet1!$K$3^2))*(1-EXP(-Sheet1!$K$3*(B109-$K$1)))^2</f>
        <v>4.1187214932609781E-2</v>
      </c>
    </row>
    <row r="110" spans="1:13" x14ac:dyDescent="0.25">
      <c r="A110">
        <f t="shared" si="1"/>
        <v>108</v>
      </c>
      <c r="B110">
        <f>A110*Sheet1!$B$2/100</f>
        <v>2.0409083999999997</v>
      </c>
      <c r="C110">
        <v>-1.13430289687578</v>
      </c>
      <c r="D110">
        <v>-1.1341726710991</v>
      </c>
      <c r="E110">
        <v>-1.1341119719477699</v>
      </c>
      <c r="F110">
        <v>-1.13409173756379</v>
      </c>
      <c r="G110">
        <v>-1.13408831774342</v>
      </c>
      <c r="H110">
        <v>-1.13399932289364</v>
      </c>
      <c r="K110">
        <f>(Sheet1!$G$2*3/(5*Sheet1!$G$3^2))*(1-2.5*EXP(-Sheet1!$G$3*(B110-$K$1)) + 1.5*EXP(-(5/3)*Sheet1!$G$3*(B110-$K$1)))</f>
        <v>4.3316608348201349E-2</v>
      </c>
      <c r="M110">
        <f>(Sheet1!$K$2/(2*Sheet1!$K$3^2))*(1-EXP(-Sheet1!$K$3*(B110-$K$1)))^2</f>
        <v>4.2960097843202684E-2</v>
      </c>
    </row>
    <row r="111" spans="1:13" x14ac:dyDescent="0.25">
      <c r="A111">
        <f t="shared" si="1"/>
        <v>109</v>
      </c>
      <c r="B111">
        <f>A111*Sheet1!$B$2/100</f>
        <v>2.0598057000000001</v>
      </c>
      <c r="C111">
        <v>-1.1325976612355599</v>
      </c>
      <c r="D111">
        <v>-1.1324832292651399</v>
      </c>
      <c r="E111">
        <v>-1.13242325139597</v>
      </c>
      <c r="F111">
        <v>-1.1324059237766599</v>
      </c>
      <c r="G111">
        <v>-1.1324035119509901</v>
      </c>
      <c r="H111">
        <v>-1.13231032488107</v>
      </c>
      <c r="K111">
        <f>(Sheet1!$G$2*3/(5*Sheet1!$G$3^2))*(1-2.5*EXP(-Sheet1!$G$3*(B111-$K$1)) + 1.5*EXP(-(5/3)*Sheet1!$G$3*(B111-$K$1)))</f>
        <v>4.5114131615778527E-2</v>
      </c>
      <c r="M111">
        <f>(Sheet1!$K$2/(2*Sheet1!$K$3^2))*(1-EXP(-Sheet1!$K$3*(B111-$K$1)))^2</f>
        <v>4.4733847883578544E-2</v>
      </c>
    </row>
    <row r="112" spans="1:13" x14ac:dyDescent="0.25">
      <c r="A112">
        <f t="shared" si="1"/>
        <v>110</v>
      </c>
      <c r="B112">
        <f>A112*Sheet1!$B$2/100</f>
        <v>2.078703</v>
      </c>
      <c r="C112">
        <v>-1.1308861165188699</v>
      </c>
      <c r="D112">
        <v>-1.13078814096338</v>
      </c>
      <c r="E112">
        <v>-1.1307292602472501</v>
      </c>
      <c r="F112">
        <v>-1.13071492285606</v>
      </c>
      <c r="G112">
        <v>-1.1307135357317699</v>
      </c>
      <c r="H112">
        <v>-1.1306171963606499</v>
      </c>
      <c r="K112">
        <f>(Sheet1!$G$2*3/(5*Sheet1!$G$3^2))*(1-2.5*EXP(-Sheet1!$G$3*(B112-$K$1)) + 1.5*EXP(-(5/3)*Sheet1!$G$3*(B112-$K$1)))</f>
        <v>4.6911450551479189E-2</v>
      </c>
      <c r="M112">
        <f>(Sheet1!$K$2/(2*Sheet1!$K$3^2))*(1-EXP(-Sheet1!$K$3*(B112-$K$1)))^2</f>
        <v>4.6507015573830107E-2</v>
      </c>
    </row>
    <row r="113" spans="1:13" x14ac:dyDescent="0.25">
      <c r="A113">
        <f t="shared" si="1"/>
        <v>111</v>
      </c>
      <c r="B113">
        <f>A113*Sheet1!$B$2/100</f>
        <v>2.0976002999999999</v>
      </c>
      <c r="C113">
        <v>-1.12916956554498</v>
      </c>
      <c r="D113">
        <v>-1.12908857991903</v>
      </c>
      <c r="E113">
        <v>-1.1290311574762499</v>
      </c>
      <c r="F113">
        <v>-1.1290198655461501</v>
      </c>
      <c r="G113">
        <v>-1.1290195103051299</v>
      </c>
      <c r="H113">
        <v>-1.1289210492264301</v>
      </c>
      <c r="K113">
        <f>(Sheet1!$G$2*3/(5*Sheet1!$G$3^2))*(1-2.5*EXP(-Sheet1!$G$3*(B113-$K$1)) + 1.5*EXP(-(5/3)*Sheet1!$G$3*(B113-$K$1)))</f>
        <v>4.8707154932765534E-2</v>
      </c>
      <c r="M113">
        <f>(Sheet1!$K$2/(2*Sheet1!$K$3^2))*(1-EXP(-Sheet1!$K$3*(B113-$K$1)))^2</f>
        <v>4.8278236948392193E-2</v>
      </c>
    </row>
    <row r="114" spans="1:13" x14ac:dyDescent="0.25">
      <c r="A114">
        <f t="shared" si="1"/>
        <v>112</v>
      </c>
      <c r="B114">
        <f>A114*Sheet1!$B$2/100</f>
        <v>2.1164975999999998</v>
      </c>
      <c r="C114">
        <v>-1.12744926031151</v>
      </c>
      <c r="D114">
        <v>-1.1273856714730199</v>
      </c>
      <c r="E114">
        <v>-1.1273300509983999</v>
      </c>
      <c r="F114">
        <v>-1.12732183251947</v>
      </c>
      <c r="G114">
        <v>-1.12732250717192</v>
      </c>
      <c r="H114">
        <v>-1.12722293298229</v>
      </c>
      <c r="K114">
        <f>(Sheet1!$G$2*3/(5*Sheet1!$G$3^2))*(1-2.5*EXP(-Sheet1!$G$3*(B114-$K$1)) + 1.5*EXP(-(5/3)*Sheet1!$G$3*(B114-$K$1)))</f>
        <v>5.0499916556893377E-2</v>
      </c>
      <c r="M114">
        <f>(Sheet1!$K$2/(2*Sheet1!$K$3^2))*(1-EXP(-Sheet1!$K$3*(B114-$K$1)))^2</f>
        <v>5.0046229613561803E-2</v>
      </c>
    </row>
    <row r="115" spans="1:13" x14ac:dyDescent="0.25">
      <c r="A115">
        <f t="shared" si="1"/>
        <v>113</v>
      </c>
      <c r="B115">
        <f>A115*Sheet1!$B$2/100</f>
        <v>2.1353949000000001</v>
      </c>
      <c r="C115">
        <v>-1.12572640362071</v>
      </c>
      <c r="D115">
        <v>-1.12568049515214</v>
      </c>
      <c r="E115">
        <v>-1.1256270006284199</v>
      </c>
      <c r="F115">
        <v>-1.12562185756401</v>
      </c>
      <c r="G115">
        <v>-1.12562355137911</v>
      </c>
      <c r="H115">
        <v>-1.1255238395249201</v>
      </c>
      <c r="K115">
        <f>(Sheet1!$G$2*3/(5*Sheet1!$G$3^2))*(1-2.5*EXP(-Sheet1!$G$3*(B115-$K$1)) + 1.5*EXP(-(5/3)*Sheet1!$G$3*(B115-$K$1)))</f>
        <v>5.2288485595646604E-2</v>
      </c>
      <c r="M115">
        <f>(Sheet1!$K$2/(2*Sheet1!$K$3^2))*(1-EXP(-Sheet1!$K$3*(B115-$K$1)))^2</f>
        <v>5.1809788972043178E-2</v>
      </c>
    </row>
    <row r="116" spans="1:13" x14ac:dyDescent="0.25">
      <c r="A116">
        <f t="shared" si="1"/>
        <v>114</v>
      </c>
      <c r="B116">
        <f>A116*Sheet1!$B$2/100</f>
        <v>2.1542922</v>
      </c>
      <c r="C116">
        <v>-1.12400215057694</v>
      </c>
      <c r="D116">
        <v>-1.12397408697374</v>
      </c>
      <c r="E116">
        <v>-1.1239230207606301</v>
      </c>
      <c r="F116">
        <v>-1.12392093045246</v>
      </c>
      <c r="G116">
        <v>-1.1239236244539701</v>
      </c>
      <c r="H116">
        <v>-1.1238247075887899</v>
      </c>
      <c r="K116">
        <f>(Sheet1!$G$2*3/(5*Sheet1!$G$3^2))*(1-2.5*EXP(-Sheet1!$G$3*(B116-$K$1)) + 1.5*EXP(-(5/3)*Sheet1!$G$3*(B116-$K$1)))</f>
        <v>5.4071687096776296E-2</v>
      </c>
      <c r="M116">
        <f>(Sheet1!$K$2/(2*Sheet1!$K$3^2))*(1-EXP(-Sheet1!$K$3*(B116-$K$1)))^2</f>
        <v>5.3567784607693313E-2</v>
      </c>
    </row>
    <row r="117" spans="1:13" x14ac:dyDescent="0.25">
      <c r="A117">
        <f t="shared" si="1"/>
        <v>115</v>
      </c>
      <c r="B117">
        <f>A117*Sheet1!$B$2/100</f>
        <v>2.1731894999999999</v>
      </c>
      <c r="C117">
        <v>-1.1222776099751799</v>
      </c>
      <c r="D117">
        <v>-1.1222674415135601</v>
      </c>
      <c r="E117">
        <v>-1.1222190827959999</v>
      </c>
      <c r="F117">
        <v>-1.1222199995208799</v>
      </c>
      <c r="G117">
        <v>-1.1222236670355401</v>
      </c>
      <c r="H117">
        <v>-1.1221264268558599</v>
      </c>
      <c r="K117">
        <f>(Sheet1!$G$2*3/(5*Sheet1!$G$3^2))*(1-2.5*EXP(-Sheet1!$G$3*(B117-$K$1)) + 1.5*EXP(-(5/3)*Sheet1!$G$3*(B117-$K$1)))</f>
        <v>5.584841762651397E-2</v>
      </c>
      <c r="M117">
        <f>(Sheet1!$K$2/(2*Sheet1!$K$3^2))*(1-EXP(-Sheet1!$K$3*(B117-$K$1)))^2</f>
        <v>5.5319156823918463E-2</v>
      </c>
    </row>
    <row r="118" spans="1:13" x14ac:dyDescent="0.25">
      <c r="A118">
        <f t="shared" si="1"/>
        <v>116</v>
      </c>
      <c r="B118">
        <f>A118*Sheet1!$B$2/100</f>
        <v>2.1920867999999998</v>
      </c>
      <c r="C118">
        <v>-1.1205538455977799</v>
      </c>
      <c r="D118">
        <v>-1.12056151376286</v>
      </c>
      <c r="E118">
        <v>-1.12051611733946</v>
      </c>
      <c r="F118">
        <v>-1.1205199739829701</v>
      </c>
      <c r="G118">
        <v>-1.1205245812304201</v>
      </c>
      <c r="H118">
        <v>-1.1204298417365199</v>
      </c>
      <c r="K118">
        <f>(Sheet1!$G$2*3/(5*Sheet1!$G$3^2))*(1-2.5*EXP(-Sheet1!$G$3*(B118-$K$1)) + 1.5*EXP(-(5/3)*Sheet1!$G$3*(B118-$K$1)))</f>
        <v>5.7617642047737172E-2</v>
      </c>
      <c r="M118">
        <f>(Sheet1!$K$2/(2*Sheet1!$K$3^2))*(1-EXP(-Sheet1!$K$3*(B118-$K$1)))^2</f>
        <v>5.7062913329434264E-2</v>
      </c>
    </row>
    <row r="119" spans="1:13" x14ac:dyDescent="0.25">
      <c r="A119">
        <f t="shared" si="1"/>
        <v>117</v>
      </c>
      <c r="B119">
        <f>A119*Sheet1!$B$2/100</f>
        <v>2.2109841000000001</v>
      </c>
      <c r="C119">
        <v>-1.1188318774341</v>
      </c>
      <c r="D119">
        <v>-1.1188572207989</v>
      </c>
      <c r="E119">
        <v>-1.1188150161893</v>
      </c>
      <c r="F119">
        <v>-1.11882172600489</v>
      </c>
      <c r="G119">
        <v>-1.1188272327184401</v>
      </c>
      <c r="H119">
        <v>-1.1187357548313399</v>
      </c>
      <c r="K119">
        <f>(Sheet1!$G$2*3/(5*Sheet1!$G$3^2))*(1-2.5*EXP(-Sheet1!$G$3*(B119-$K$1)) + 1.5*EXP(-(5/3)*Sheet1!$G$3*(B119-$K$1)))</f>
        <v>5.9378390428569364E-2</v>
      </c>
      <c r="M119">
        <f>(Sheet1!$K$2/(2*Sheet1!$K$3^2))*(1-EXP(-Sheet1!$K$3*(B119-$K$1)))^2</f>
        <v>5.8798126065356046E-2</v>
      </c>
    </row>
    <row r="120" spans="1:13" x14ac:dyDescent="0.25">
      <c r="A120">
        <f t="shared" si="1"/>
        <v>118</v>
      </c>
      <c r="B120">
        <f>A120*Sheet1!$B$2/100</f>
        <v>2.2298814</v>
      </c>
      <c r="C120">
        <v>-1.1171126828356499</v>
      </c>
      <c r="D120">
        <v>-1.1171554432906601</v>
      </c>
      <c r="E120">
        <v>-1.11711663413925</v>
      </c>
      <c r="F120">
        <v>-1.1171260925637501</v>
      </c>
      <c r="G120">
        <v>-1.11713245263238</v>
      </c>
      <c r="H120">
        <v>-1.11704493008588</v>
      </c>
      <c r="K120">
        <f>(Sheet1!$G$2*3/(5*Sheet1!$G$3^2))*(1-2.5*EXP(-Sheet1!$G$3*(B120-$K$1)) + 1.5*EXP(-(5/3)*Sheet1!$G$3*(B120-$K$1)))</f>
        <v>6.1129755076392719E-2</v>
      </c>
      <c r="M120">
        <f>(Sheet1!$K$2/(2*Sheet1!$K$3^2))*(1-EXP(-Sheet1!$K$3*(B120-$K$1)))^2</f>
        <v>6.0523928167827493E-2</v>
      </c>
    </row>
    <row r="121" spans="1:13" x14ac:dyDescent="0.25">
      <c r="A121">
        <f t="shared" si="1"/>
        <v>119</v>
      </c>
      <c r="B121">
        <f>A121*Sheet1!$B$2/100</f>
        <v>2.2487786999999999</v>
      </c>
      <c r="C121">
        <v>-1.11539719761739</v>
      </c>
      <c r="D121">
        <v>-1.1154570268594</v>
      </c>
      <c r="E121">
        <v>-1.1154217906121699</v>
      </c>
      <c r="F121">
        <v>-1.11543387711183</v>
      </c>
      <c r="G121">
        <v>-1.1154410392344301</v>
      </c>
      <c r="H121">
        <v>-1.11535809565247</v>
      </c>
      <c r="K121">
        <f>(Sheet1!$G$2*3/(5*Sheet1!$G$3^2))*(1-2.5*EXP(-Sheet1!$G$3*(B121-$K$1)) + 1.5*EXP(-(5/3)*Sheet1!$G$3*(B121-$K$1)))</f>
        <v>6.2870887692438981E-2</v>
      </c>
      <c r="M121">
        <f>(Sheet1!$K$2/(2*Sheet1!$K$3^2))*(1-EXP(-Sheet1!$K$3*(B121-$K$1)))^2</f>
        <v>6.2239511060629887E-2</v>
      </c>
    </row>
    <row r="122" spans="1:13" x14ac:dyDescent="0.25">
      <c r="A122">
        <f t="shared" si="1"/>
        <v>120</v>
      </c>
      <c r="B122">
        <f>A122*Sheet1!$B$2/100</f>
        <v>2.2676759999999998</v>
      </c>
      <c r="C122">
        <v>-1.1136863171143401</v>
      </c>
      <c r="D122">
        <v>-1.11376278331233</v>
      </c>
      <c r="E122">
        <v>-1.1137312711429099</v>
      </c>
      <c r="F122">
        <v>-1.1137458510668701</v>
      </c>
      <c r="G122">
        <v>-1.1137537594107301</v>
      </c>
      <c r="H122">
        <v>-1.1136759464747401</v>
      </c>
      <c r="K122">
        <f>(Sheet1!$G$2*3/(5*Sheet1!$G$3^2))*(1-2.5*EXP(-Sheet1!$G$3*(B122-$K$1)) + 1.5*EXP(-(5/3)*Sheet1!$G$3*(B122-$K$1)))</f>
        <v>6.4600996642305994E-2</v>
      </c>
      <c r="M122">
        <f>(Sheet1!$K$2/(2*Sheet1!$K$3^2))*(1-EXP(-Sheet1!$K$3*(B122-$K$1)))^2</f>
        <v>6.3944121672436308E-2</v>
      </c>
    </row>
    <row r="123" spans="1:13" x14ac:dyDescent="0.25">
      <c r="A123">
        <f t="shared" si="1"/>
        <v>121</v>
      </c>
      <c r="B123">
        <f>A123*Sheet1!$B$2/100</f>
        <v>2.2865733000000001</v>
      </c>
      <c r="C123">
        <v>-1.11198089720088</v>
      </c>
      <c r="D123">
        <v>-1.1120734917651101</v>
      </c>
      <c r="E123">
        <v>-1.1120458287263999</v>
      </c>
      <c r="F123">
        <v>-1.11206275514724</v>
      </c>
      <c r="G123">
        <v>-1.1120713500035899</v>
      </c>
      <c r="H123">
        <v>-1.11199914661121</v>
      </c>
      <c r="K123">
        <f>(Sheet1!$G$2*3/(5*Sheet1!$G$3^2))*(1-2.5*EXP(-Sheet1!$G$3*(B123-$K$1)) + 1.5*EXP(-(5/3)*Sheet1!$G$3*(B123-$K$1)))</f>
        <v>6.6319344337922109E-2</v>
      </c>
      <c r="M123">
        <f>(Sheet1!$K$2/(2*Sheet1!$K$3^2))*(1-EXP(-Sheet1!$K$3*(B123-$K$1)))^2</f>
        <v>6.5637059773591522E-2</v>
      </c>
    </row>
    <row r="124" spans="1:13" x14ac:dyDescent="0.25">
      <c r="A124">
        <f t="shared" si="1"/>
        <v>122</v>
      </c>
      <c r="B124">
        <f>A124*Sheet1!$B$2/100</f>
        <v>2.3054706</v>
      </c>
      <c r="C124">
        <v>-1.1102817552792801</v>
      </c>
      <c r="D124">
        <v>-1.11038989966792</v>
      </c>
      <c r="E124">
        <v>-1.1103661850458799</v>
      </c>
      <c r="F124">
        <v>-1.1103853005695601</v>
      </c>
      <c r="G124">
        <v>-1.1103945189998199</v>
      </c>
      <c r="H124">
        <v>-1.11032833131537</v>
      </c>
      <c r="K124">
        <f>(Sheet1!$G$2*3/(5*Sheet1!$G$3^2))*(1-2.5*EXP(-Sheet1!$G$3*(B124-$K$1)) + 1.5*EXP(-(5/3)*Sheet1!$G$3*(B124-$K$1)))</f>
        <v>6.8025244726648379E-2</v>
      </c>
      <c r="M124">
        <f>(Sheet1!$K$2/(2*Sheet1!$K$3^2))*(1-EXP(-Sheet1!$K$3*(B124-$K$1)))^2</f>
        <v>6.7317675427503401E-2</v>
      </c>
    </row>
    <row r="125" spans="1:13" x14ac:dyDescent="0.25">
      <c r="A125">
        <f t="shared" si="1"/>
        <v>123</v>
      </c>
      <c r="B125">
        <f>A125*Sheet1!$B$2/100</f>
        <v>2.3243678999999999</v>
      </c>
      <c r="C125">
        <v>-1.10858967124258</v>
      </c>
      <c r="D125">
        <v>-1.10871272374788</v>
      </c>
      <c r="E125">
        <v>-1.10869303159461</v>
      </c>
      <c r="F125">
        <v>-1.10871417012454</v>
      </c>
      <c r="G125">
        <v>-1.10872394659177</v>
      </c>
      <c r="H125">
        <v>-1.1086641088896101</v>
      </c>
      <c r="K125">
        <f>(Sheet1!$G$2*3/(5*Sheet1!$G$3^2))*(1-2.5*EXP(-Sheet1!$G$3*(B125-$K$1)) + 1.5*EXP(-(5/3)*Sheet1!$G$3*(B125-$K$1)))</f>
        <v>6.9718060883371402E-2</v>
      </c>
      <c r="M125">
        <f>(Sheet1!$K$2/(2*Sheet1!$K$3^2))*(1-EXP(-Sheet1!$K$3*(B125-$K$1)))^2</f>
        <v>6.8985366551930508E-2</v>
      </c>
    </row>
    <row r="126" spans="1:13" x14ac:dyDescent="0.25">
      <c r="A126">
        <f t="shared" si="1"/>
        <v>124</v>
      </c>
      <c r="B126">
        <f>A126*Sheet1!$B$2/100</f>
        <v>2.3432651999999998</v>
      </c>
      <c r="C126">
        <v>-1.10690538841611</v>
      </c>
      <c r="D126">
        <v>-1.1070426508792699</v>
      </c>
      <c r="E126">
        <v>-1.1070270307035699</v>
      </c>
      <c r="F126">
        <v>-1.107050019146</v>
      </c>
      <c r="G126">
        <v>-1.1070602861266501</v>
      </c>
      <c r="H126">
        <v>-1.10700706233068</v>
      </c>
      <c r="K126">
        <f>(Sheet1!$G$2*3/(5*Sheet1!$G$3^2))*(1-2.5*EXP(-Sheet1!$G$3*(B126-$K$1)) + 1.5*EXP(-(5/3)*Sheet1!$G$3*(B126-$K$1)))</f>
        <v>7.1397202701594359E-2</v>
      </c>
      <c r="M126">
        <f>(Sheet1!$K$2/(2*Sheet1!$K$3^2))*(1-EXP(-Sheet1!$K$3*(B126-$K$1)))^2</f>
        <v>7.0639576585639352E-2</v>
      </c>
    </row>
    <row r="127" spans="1:13" x14ac:dyDescent="0.25">
      <c r="A127">
        <f t="shared" si="1"/>
        <v>125</v>
      </c>
      <c r="B127">
        <f>A127*Sheet1!$B$2/100</f>
        <v>2.3621625000000002</v>
      </c>
      <c r="C127">
        <v>-1.1052296144811999</v>
      </c>
      <c r="D127">
        <v>-1.10538033889182</v>
      </c>
      <c r="E127">
        <v>-1.10536881648605</v>
      </c>
      <c r="F127">
        <v>-1.10539347638605</v>
      </c>
      <c r="G127">
        <v>-1.1054041649580799</v>
      </c>
      <c r="H127">
        <v>-1.1053577507838701</v>
      </c>
      <c r="K127">
        <f>(Sheet1!$G$2*3/(5*Sheet1!$G$3^2))*(1-2.5*EXP(-Sheet1!$G$3*(B127-$K$1)) + 1.5*EXP(-(5/3)*Sheet1!$G$3*(B127-$K$1)))</f>
        <v>7.3062124679685217E-2</v>
      </c>
      <c r="M127">
        <f>(Sheet1!$K$2/(2*Sheet1!$K$3^2))*(1-EXP(-Sheet1!$K$3*(B127-$K$1)))^2</f>
        <v>7.2279792256088701E-2</v>
      </c>
    </row>
    <row r="128" spans="1:13" x14ac:dyDescent="0.25">
      <c r="A128">
        <f t="shared" si="1"/>
        <v>126</v>
      </c>
      <c r="B128">
        <f>A128*Sheet1!$B$2/100</f>
        <v>2.3810598000000001</v>
      </c>
      <c r="C128">
        <v>-1.1035630223836499</v>
      </c>
      <c r="D128">
        <v>-1.10372641732601</v>
      </c>
      <c r="E128">
        <v>-1.10371899570938</v>
      </c>
      <c r="F128">
        <v>-1.1037451448087201</v>
      </c>
      <c r="G128">
        <v>-1.10375618521271</v>
      </c>
      <c r="H128">
        <v>-1.1037167108230099</v>
      </c>
      <c r="K128">
        <f>(Sheet1!$G$2*3/(5*Sheet1!$G$3^2))*(1-2.5*EXP(-Sheet1!$G$3*(B128-$K$1)) + 1.5*EXP(-(5/3)*Sheet1!$G$3*(B128-$K$1)))</f>
        <v>7.4712323798585029E-2</v>
      </c>
      <c r="M128">
        <f>(Sheet1!$K$2/(2*Sheet1!$K$3^2))*(1-EXP(-Sheet1!$K$3*(B128-$K$1)))^2</f>
        <v>7.3905541443972614E-2</v>
      </c>
    </row>
    <row r="129" spans="1:13" x14ac:dyDescent="0.25">
      <c r="A129">
        <f t="shared" si="1"/>
        <v>127</v>
      </c>
      <c r="B129">
        <f>A129*Sheet1!$B$2/100</f>
        <v>2.3999571</v>
      </c>
      <c r="C129">
        <v>-1.10190625122944</v>
      </c>
      <c r="D129">
        <v>-1.1020814881433201</v>
      </c>
      <c r="E129">
        <v>-1.1020781486028299</v>
      </c>
      <c r="F129">
        <v>-1.1021056023129301</v>
      </c>
      <c r="G129">
        <v>-1.10211692448335</v>
      </c>
      <c r="H129">
        <v>-1.10208445757266</v>
      </c>
      <c r="K129">
        <f>(Sheet1!$G$2*3/(5*Sheet1!$G$3^2))*(1-2.5*EXP(-Sheet1!$G$3*(B129-$K$1)) + 1.5*EXP(-(5/3)*Sheet1!$G$3*(B129-$K$1)))</f>
        <v>7.6347337487419023E-2</v>
      </c>
      <c r="M129">
        <f>(Sheet1!$K$2/(2*Sheet1!$K$3^2))*(1-EXP(-Sheet1!$K$3*(B129-$K$1)))^2</f>
        <v>7.5516391140622571E-2</v>
      </c>
    </row>
    <row r="130" spans="1:13" x14ac:dyDescent="0.25">
      <c r="A130">
        <f t="shared" si="1"/>
        <v>128</v>
      </c>
      <c r="B130">
        <f>A130*Sheet1!$B$2/100</f>
        <v>2.4188543999999998</v>
      </c>
      <c r="C130">
        <v>-1.10025990716907</v>
      </c>
      <c r="D130">
        <v>-1.1004461263982399</v>
      </c>
      <c r="E130">
        <v>-1.10044682960976</v>
      </c>
      <c r="F130">
        <v>-1.10047540239452</v>
      </c>
      <c r="G130">
        <v>-1.1004869364591101</v>
      </c>
      <c r="H130">
        <v>-1.1004614856881501</v>
      </c>
      <c r="K130">
        <f>(Sheet1!$G$2*3/(5*Sheet1!$G$3^2))*(1-2.5*EXP(-Sheet1!$G$3*(B130-$K$1)) + 1.5*EXP(-(5/3)*Sheet1!$G$3*(B130-$K$1)))</f>
        <v>7.7966741673586734E-2</v>
      </c>
      <c r="M130">
        <f>(Sheet1!$K$2/(2*Sheet1!$K$3^2))*(1-EXP(-Sheet1!$K$3*(B130-$K$1)))^2</f>
        <v>7.7111945494429929E-2</v>
      </c>
    </row>
    <row r="131" spans="1:13" x14ac:dyDescent="0.25">
      <c r="A131">
        <f t="shared" si="1"/>
        <v>129</v>
      </c>
      <c r="B131">
        <f>A131*Sheet1!$B$2/100</f>
        <v>2.4377516999999997</v>
      </c>
      <c r="C131">
        <v>-1.0986245642718999</v>
      </c>
      <c r="D131">
        <v>-1.09882088087828</v>
      </c>
      <c r="E131">
        <v>-1.0988255680914001</v>
      </c>
      <c r="F131">
        <v>-1.09885507475628</v>
      </c>
      <c r="G131">
        <v>-1.09886675150183</v>
      </c>
      <c r="H131">
        <v>-1.09884827020854</v>
      </c>
      <c r="K131">
        <f>(Sheet1!$G$2*3/(5*Sheet1!$G$3^2))*(1-2.5*EXP(-Sheet1!$G$3*(B131-$K$1)) + 1.5*EXP(-(5/3)*Sheet1!$G$3*(B131-$K$1)))</f>
        <v>7.9570148914037298E-2</v>
      </c>
      <c r="M131">
        <f>(Sheet1!$K$2/(2*Sheet1!$K$3^2))*(1-EXP(-Sheet1!$K$3*(B131-$K$1)))^2</f>
        <v>7.8691843942605783E-2</v>
      </c>
    </row>
    <row r="132" spans="1:13" x14ac:dyDescent="0.25">
      <c r="A132">
        <f t="shared" si="1"/>
        <v>130</v>
      </c>
      <c r="B132">
        <f>A132*Sheet1!$B$2/100</f>
        <v>2.4566490000000001</v>
      </c>
      <c r="C132">
        <v>-1.09700076539136</v>
      </c>
      <c r="D132">
        <v>-1.0972062747170099</v>
      </c>
      <c r="E132">
        <v>-1.09721486898876</v>
      </c>
      <c r="F132">
        <v>-1.09724512587359</v>
      </c>
      <c r="G132">
        <v>-1.09725687717714</v>
      </c>
      <c r="H132">
        <v>-1.09724526729659</v>
      </c>
      <c r="K132">
        <f>(Sheet1!$G$2*3/(5*Sheet1!$G$3^2))*(1-2.5*EXP(-Sheet1!$G$3*(B132-$K$1)) + 1.5*EXP(-(5/3)*Sheet1!$G$3*(B132-$K$1)))</f>
        <v>8.1157206604559606E-2</v>
      </c>
      <c r="M132">
        <f>(Sheet1!$K$2/(2*Sheet1!$K$3^2))*(1-EXP(-Sheet1!$K$3*(B132-$K$1)))^2</f>
        <v>8.0255759424743611E-2</v>
      </c>
    </row>
    <row r="133" spans="1:13" x14ac:dyDescent="0.25">
      <c r="A133">
        <f t="shared" ref="A133:A196" si="2">A132+1</f>
        <v>131</v>
      </c>
      <c r="B133">
        <f>A133*Sheet1!$B$2/100</f>
        <v>2.4755462999999995</v>
      </c>
      <c r="C133">
        <v>-1.0953890230215899</v>
      </c>
      <c r="D133">
        <v>-1.09560280598481</v>
      </c>
      <c r="E133">
        <v>-1.09561521344824</v>
      </c>
      <c r="F133">
        <v>-1.09564603952291</v>
      </c>
      <c r="G133">
        <v>-1.09565779874755</v>
      </c>
      <c r="H133">
        <v>-1.0956529148791001</v>
      </c>
      <c r="K133">
        <f>(Sheet1!$G$2*3/(5*Sheet1!$G$3^2))*(1-2.5*EXP(-Sheet1!$G$3*(B133-$K$1)) + 1.5*EXP(-(5/3)*Sheet1!$G$3*(B133-$K$1)))</f>
        <v>8.2727595264037918E-2</v>
      </c>
      <c r="M133">
        <f>(Sheet1!$K$2/(2*Sheet1!$K$3^2))*(1-EXP(-Sheet1!$K$3*(B133-$K$1)))^2</f>
        <v>8.1803396674792778E-2</v>
      </c>
    </row>
    <row r="134" spans="1:13" x14ac:dyDescent="0.25">
      <c r="A134">
        <f t="shared" si="2"/>
        <v>132</v>
      </c>
      <c r="B134">
        <f>A134*Sheet1!$B$2/100</f>
        <v>2.4944435999999999</v>
      </c>
      <c r="C134">
        <v>-1.09378982014585</v>
      </c>
      <c r="D134">
        <v>-1.0940109482610401</v>
      </c>
      <c r="E134">
        <v>-1.0940270594164101</v>
      </c>
      <c r="F134">
        <v>-1.0940582772790299</v>
      </c>
      <c r="G134">
        <v>-1.0940699796340301</v>
      </c>
      <c r="H134">
        <v>-1.0940716331999001</v>
      </c>
      <c r="K134">
        <f>(Sheet1!$G$2*3/(5*Sheet1!$G$3^2))*(1-2.5*EXP(-Sheet1!$G$3*(B134-$K$1)) + 1.5*EXP(-(5/3)*Sheet1!$G$3*(B134-$K$1)))</f>
        <v>8.4281026890737784E-2</v>
      </c>
      <c r="M134">
        <f>(Sheet1!$K$2/(2*Sheet1!$K$3^2))*(1-EXP(-Sheet1!$K$3*(B134-$K$1)))^2</f>
        <v>8.3334490588189924E-2</v>
      </c>
    </row>
    <row r="135" spans="1:13" x14ac:dyDescent="0.25">
      <c r="A135">
        <f t="shared" si="2"/>
        <v>133</v>
      </c>
      <c r="B135">
        <f>A135*Sheet1!$B$2/100</f>
        <v>2.5133408999999998</v>
      </c>
      <c r="C135">
        <v>-1.09220361107687</v>
      </c>
      <c r="D135">
        <v>-1.09243115119109</v>
      </c>
      <c r="E135">
        <v>-1.0924508422079999</v>
      </c>
      <c r="F135">
        <v>-1.09248227898657</v>
      </c>
      <c r="G135">
        <v>-1.0924938618520399</v>
      </c>
      <c r="H135">
        <v>-1.09250182529704</v>
      </c>
      <c r="K135">
        <f>(Sheet1!$G$2*3/(5*Sheet1!$G$3^2))*(1-2.5*EXP(-Sheet1!$G$3*(B135-$K$1)) + 1.5*EXP(-(5/3)*Sheet1!$G$3*(B135-$K$1)))</f>
        <v>8.5817243387797754E-2</v>
      </c>
      <c r="M135">
        <f>(Sheet1!$K$2/(2*Sheet1!$K$3^2))*(1-EXP(-Sheet1!$K$3*(B135-$K$1)))^2</f>
        <v>8.4848804661022931E-2</v>
      </c>
    </row>
    <row r="136" spans="1:13" x14ac:dyDescent="0.25">
      <c r="A136">
        <f t="shared" si="2"/>
        <v>134</v>
      </c>
      <c r="B136">
        <f>A136*Sheet1!$B$2/100</f>
        <v>2.5322382000000001</v>
      </c>
      <c r="C136">
        <v>-1.09063082228903</v>
      </c>
      <c r="D136">
        <v>-1.0908638410310201</v>
      </c>
      <c r="E136">
        <v>-1.09088697505149</v>
      </c>
      <c r="F136">
        <v>-1.09091846321053</v>
      </c>
      <c r="G136">
        <v>-1.0909298664267499</v>
      </c>
      <c r="H136">
        <v>-1.0909438774147699</v>
      </c>
      <c r="K136">
        <f>(Sheet1!$G$2*3/(5*Sheet1!$G$3^2))*(1-2.5*EXP(-Sheet1!$G$3*(B136-$K$1)) + 1.5*EXP(-(5/3)*Sheet1!$G$3*(B136-$K$1)))</f>
        <v>8.7336015055212574E-2</v>
      </c>
      <c r="M136">
        <f>(Sheet1!$K$2/(2*Sheet1!$K$3^2))*(1-EXP(-Sheet1!$K$3*(B136-$K$1)))^2</f>
        <v>8.6346129498234336E-2</v>
      </c>
    </row>
    <row r="137" spans="1:13" x14ac:dyDescent="0.25">
      <c r="A137">
        <f t="shared" si="2"/>
        <v>135</v>
      </c>
      <c r="B137">
        <f>A137*Sheet1!$B$2/100</f>
        <v>2.5511354999999996</v>
      </c>
      <c r="C137">
        <v>-1.08907185324232</v>
      </c>
      <c r="D137">
        <v>-1.08930942118204</v>
      </c>
      <c r="E137">
        <v>-1.0893358496153001</v>
      </c>
      <c r="F137">
        <v>-1.0893672276697901</v>
      </c>
      <c r="G137">
        <v>-1.08937839379206</v>
      </c>
      <c r="H137">
        <v>-1.08939815935993</v>
      </c>
      <c r="K137">
        <f>(Sheet1!$G$2*3/(5*Sheet1!$G$3^2))*(1-2.5*EXP(-Sheet1!$G$3*(B137-$K$1)) + 1.5*EXP(-(5/3)*Sheet1!$G$3*(B137-$K$1)))</f>
        <v>8.883713914569065E-2</v>
      </c>
      <c r="M137">
        <f>(Sheet1!$K$2/(2*Sheet1!$K$3^2))*(1-EXP(-Sheet1!$K$3*(B137-$K$1)))^2</f>
        <v>8.7826281387986649E-2</v>
      </c>
    </row>
    <row r="138" spans="1:13" x14ac:dyDescent="0.25">
      <c r="A138">
        <f t="shared" si="2"/>
        <v>136</v>
      </c>
      <c r="B138">
        <f>A138*Sheet1!$B$2/100</f>
        <v>2.5700327999999995</v>
      </c>
      <c r="C138">
        <v>-1.0875270771977099</v>
      </c>
      <c r="D138">
        <v>-1.0877682727169899</v>
      </c>
      <c r="E138">
        <v>-1.0877978365179399</v>
      </c>
      <c r="F138">
        <v>-1.0878289496573299</v>
      </c>
      <c r="G138">
        <v>-1.0878398241770899</v>
      </c>
      <c r="H138">
        <v>-1.0878650248116399</v>
      </c>
      <c r="K138">
        <f>(Sheet1!$G$2*3/(5*Sheet1!$G$3^2))*(1-2.5*EXP(-Sheet1!$G$3*(B138-$K$1)) + 1.5*EXP(-(5/3)*Sheet1!$G$3*(B138-$K$1)))</f>
        <v>9.0320438481873919E-2</v>
      </c>
      <c r="M138">
        <f>(Sheet1!$K$2/(2*Sheet1!$K$3^2))*(1-EXP(-Sheet1!$K$3*(B138-$K$1)))^2</f>
        <v>8.9289100939433499E-2</v>
      </c>
    </row>
    <row r="139" spans="1:13" x14ac:dyDescent="0.25">
      <c r="A139">
        <f t="shared" si="2"/>
        <v>137</v>
      </c>
      <c r="B139">
        <f>A139*Sheet1!$B$2/100</f>
        <v>2.5889301000000002</v>
      </c>
      <c r="C139">
        <v>-1.08599684202378</v>
      </c>
      <c r="D139">
        <v>-1.0862407549001101</v>
      </c>
      <c r="E139">
        <v>-1.08627328582441</v>
      </c>
      <c r="F139">
        <v>-1.0863039864500399</v>
      </c>
      <c r="G139">
        <v>-1.08631451798334</v>
      </c>
      <c r="H139">
        <v>-1.08634481159229</v>
      </c>
      <c r="K139">
        <f>(Sheet1!$G$2*3/(5*Sheet1!$G$3^2))*(1-2.5*EXP(-Sheet1!$G$3*(B139-$K$1)) + 1.5*EXP(-(5/3)*Sheet1!$G$3*(B139-$K$1)))</f>
        <v>9.1785760132499339E-2</v>
      </c>
      <c r="M139">
        <f>(Sheet1!$K$2/(2*Sheet1!$K$3^2))*(1-EXP(-Sheet1!$K$3*(B139-$K$1)))^2</f>
        <v>9.0734451781248115E-2</v>
      </c>
    </row>
    <row r="140" spans="1:13" x14ac:dyDescent="0.25">
      <c r="A140">
        <f t="shared" si="2"/>
        <v>138</v>
      </c>
      <c r="B140">
        <f>A140*Sheet1!$B$2/100</f>
        <v>2.6078273999999997</v>
      </c>
      <c r="C140">
        <v>-1.0844814709939301</v>
      </c>
      <c r="D140">
        <v>-1.08472720570161</v>
      </c>
      <c r="E140">
        <v>-1.0847625275311801</v>
      </c>
      <c r="F140">
        <v>-1.08479267571072</v>
      </c>
      <c r="G140">
        <v>-1.08480281615531</v>
      </c>
      <c r="H140">
        <v>-1.08483784190695</v>
      </c>
      <c r="K140">
        <f>(Sheet1!$G$2*3/(5*Sheet1!$G$3^2))*(1-2.5*EXP(-Sheet1!$G$3*(B140-$K$1)) + 1.5*EXP(-(5/3)*Sheet1!$G$3*(B140-$K$1)))</f>
        <v>9.3232974145174854E-2</v>
      </c>
      <c r="M140">
        <f>(Sheet1!$K$2/(2*Sheet1!$K$3^2))*(1-EXP(-Sheet1!$K$3*(B140-$K$1)))^2</f>
        <v>9.2162219318371222E-2</v>
      </c>
    </row>
    <row r="141" spans="1:13" x14ac:dyDescent="0.25">
      <c r="A141">
        <f t="shared" si="2"/>
        <v>139</v>
      </c>
      <c r="B141">
        <f>A141*Sheet1!$B$2/100</f>
        <v>2.6267246999999996</v>
      </c>
      <c r="C141">
        <v>-1.08298126357413</v>
      </c>
      <c r="D141">
        <v>-1.08322794230797</v>
      </c>
      <c r="E141">
        <v>-1.0832658720416</v>
      </c>
      <c r="F141">
        <v>-1.0832953358844799</v>
      </c>
      <c r="G141">
        <v>-1.0833050405468301</v>
      </c>
      <c r="H141">
        <v>-1.08334442255774</v>
      </c>
      <c r="K141">
        <f>(Sheet1!$G$2*3/(5*Sheet1!$G$3^2))*(1-2.5*EXP(-Sheet1!$G$3*(B141-$K$1)) + 1.5*EXP(-(5/3)*Sheet1!$G$3*(B141-$K$1)))</f>
        <v>9.4661972333531311E-2</v>
      </c>
      <c r="M141">
        <f>(Sheet1!$K$2/(2*Sheet1!$K$3^2))*(1-EXP(-Sheet1!$K$3*(B141-$K$1)))^2</f>
        <v>9.3572309544543028E-2</v>
      </c>
    </row>
    <row r="142" spans="1:13" x14ac:dyDescent="0.25">
      <c r="A142">
        <f t="shared" si="2"/>
        <v>140</v>
      </c>
      <c r="B142">
        <f>A142*Sheet1!$B$2/100</f>
        <v>2.6456219999999995</v>
      </c>
      <c r="C142">
        <v>-1.0814964962004301</v>
      </c>
      <c r="D142">
        <v>-1.08174326162861</v>
      </c>
      <c r="E142">
        <v>-1.0817836106332599</v>
      </c>
      <c r="F142">
        <v>-1.0818122665913099</v>
      </c>
      <c r="G142">
        <v>-1.08182149428499</v>
      </c>
      <c r="H142">
        <v>-1.0818648451388</v>
      </c>
      <c r="K142">
        <f>(Sheet1!$G$2*3/(5*Sheet1!$G$3^2))*(1-2.5*EXP(-Sheet1!$G$3*(B142-$K$1)) + 1.5*EXP(-(5/3)*Sheet1!$G$3*(B142-$K$1)))</f>
        <v>9.6072667116596178E-2</v>
      </c>
      <c r="M142">
        <f>(Sheet1!$K$2/(2*Sheet1!$K$3^2))*(1-EXP(-Sheet1!$K$3*(B142-$K$1)))^2</f>
        <v>9.496464790828002E-2</v>
      </c>
    </row>
    <row r="143" spans="1:13" x14ac:dyDescent="0.25">
      <c r="A143">
        <f t="shared" si="2"/>
        <v>141</v>
      </c>
      <c r="B143">
        <f>A143*Sheet1!$B$2/100</f>
        <v>2.6645193000000003</v>
      </c>
      <c r="C143">
        <v>-1.0800274230459399</v>
      </c>
      <c r="D143">
        <v>-1.0802734407997101</v>
      </c>
      <c r="E143">
        <v>-1.08031601591869</v>
      </c>
      <c r="F143">
        <v>-1.0803437490162</v>
      </c>
      <c r="G143">
        <v>-1.08035246213335</v>
      </c>
      <c r="H143">
        <v>-1.0803993862169401</v>
      </c>
      <c r="K143">
        <f>(Sheet1!$G$2*3/(5*Sheet1!$G$3^2))*(1-2.5*EXP(-Sheet1!$G$3*(B143-$K$1)) + 1.5*EXP(-(5/3)*Sheet1!$G$3*(B143-$K$1)))</f>
        <v>9.7464990408317465E-2</v>
      </c>
      <c r="M143">
        <f>(Sheet1!$K$2/(2*Sheet1!$K$3^2))*(1-EXP(-Sheet1!$K$3*(B143-$K$1)))^2</f>
        <v>9.6339178230057124E-2</v>
      </c>
    </row>
    <row r="144" spans="1:13" x14ac:dyDescent="0.25">
      <c r="A144">
        <f t="shared" si="2"/>
        <v>142</v>
      </c>
      <c r="B144">
        <f>A144*Sheet1!$B$2/100</f>
        <v>2.6834165999999997</v>
      </c>
      <c r="C144">
        <v>-1.07857427677688</v>
      </c>
      <c r="D144">
        <v>-1.0788187376853999</v>
      </c>
      <c r="E144">
        <v>-1.0788633423003899</v>
      </c>
      <c r="F144">
        <v>-1.0788900462981501</v>
      </c>
      <c r="G144">
        <v>-1.07889821085535</v>
      </c>
      <c r="H144">
        <v>-1.07894830750242</v>
      </c>
      <c r="K144">
        <f>(Sheet1!$G$2*3/(5*Sheet1!$G$3^2))*(1-2.5*EXP(-Sheet1!$G$3*(B144-$K$1)) + 1.5*EXP(-(5/3)*Sheet1!$G$3*(B144-$K$1)))</f>
        <v>9.8838892555244487E-2</v>
      </c>
      <c r="M144">
        <f>(Sheet1!$K$2/(2*Sheet1!$K$3^2))*(1-EXP(-Sheet1!$K$3*(B144-$K$1)))^2</f>
        <v>9.7695861668542119E-2</v>
      </c>
    </row>
    <row r="145" spans="1:13" x14ac:dyDescent="0.25">
      <c r="A145">
        <f t="shared" si="2"/>
        <v>143</v>
      </c>
      <c r="B145">
        <f>A145*Sheet1!$B$2/100</f>
        <v>2.7023138999999996</v>
      </c>
      <c r="C145">
        <v>-1.0771372692971499</v>
      </c>
      <c r="D145">
        <v>-1.0773793913766101</v>
      </c>
      <c r="E145">
        <v>-1.0774258264210901</v>
      </c>
      <c r="F145">
        <v>-1.0774514039188201</v>
      </c>
      <c r="G145">
        <v>-1.0774589895792599</v>
      </c>
      <c r="H145">
        <v>-1.0775118560136601</v>
      </c>
      <c r="K145">
        <f>(Sheet1!$G$2*3/(5*Sheet1!$G$3^2))*(1-2.5*EXP(-Sheet1!$G$3*(B145-$K$1)) + 1.5*EXP(-(5/3)*Sheet1!$G$3*(B145-$K$1)))</f>
        <v>0.10019434132045033</v>
      </c>
      <c r="M145">
        <f>(Sheet1!$K$2/(2*Sheet1!$K$3^2))*(1-EXP(-Sheet1!$K$3*(B145-$K$1)))^2</f>
        <v>9.9034675733821173E-2</v>
      </c>
    </row>
    <row r="146" spans="1:13" x14ac:dyDescent="0.25">
      <c r="A146">
        <f t="shared" si="2"/>
        <v>144</v>
      </c>
      <c r="B146">
        <f>A146*Sheet1!$B$2/100</f>
        <v>2.7212111999999995</v>
      </c>
      <c r="C146">
        <v>-1.0757165924809999</v>
      </c>
      <c r="D146">
        <v>-1.07595562268778</v>
      </c>
      <c r="E146">
        <v>-1.0760036876099599</v>
      </c>
      <c r="F146">
        <v>-1.07602805009159</v>
      </c>
      <c r="G146">
        <v>-1.0760350301650901</v>
      </c>
      <c r="H146">
        <v>-1.0760902642391601</v>
      </c>
      <c r="K146">
        <f>(Sheet1!$G$2*3/(5*Sheet1!$G$3^2))*(1-2.5*EXP(-Sheet1!$G$3*(B146-$K$1)) + 1.5*EXP(-(5/3)*Sheet1!$G$3*(B146-$K$1)))</f>
        <v>0.1015313209118497</v>
      </c>
      <c r="M146">
        <f>(Sheet1!$K$2/(2*Sheet1!$K$3^2))*(1-EXP(-Sheet1!$K$3*(B146-$K$1)))^2</f>
        <v>0.10035561334563417</v>
      </c>
    </row>
    <row r="147" spans="1:13" x14ac:dyDescent="0.25">
      <c r="A147">
        <f t="shared" si="2"/>
        <v>145</v>
      </c>
      <c r="B147">
        <f>A147*Sheet1!$B$2/100</f>
        <v>2.7401084999999998</v>
      </c>
      <c r="C147">
        <v>-1.07431241889351</v>
      </c>
      <c r="D147">
        <v>-1.0745476346512599</v>
      </c>
      <c r="E147">
        <v>-1.07459712832522</v>
      </c>
      <c r="F147">
        <v>-1.07462019615153</v>
      </c>
      <c r="G147">
        <v>-1.07462654757406</v>
      </c>
      <c r="H147">
        <v>-1.0746837502995601</v>
      </c>
      <c r="K147">
        <f>(Sheet1!$G$2*3/(5*Sheet1!$G$3^2))*(1-2.5*EXP(-Sheet1!$G$3*(B147-$K$1)) + 1.5*EXP(-(5/3)*Sheet1!$G$3*(B147-$K$1)))</f>
        <v>0.1028498310531417</v>
      </c>
      <c r="M147">
        <f>(Sheet1!$K$2/(2*Sheet1!$K$3^2))*(1-EXP(-Sheet1!$K$3*(B147-$K$1)))^2</f>
        <v>0.1016586819347223</v>
      </c>
    </row>
    <row r="148" spans="1:13" x14ac:dyDescent="0.25">
      <c r="A148">
        <f t="shared" si="2"/>
        <v>146</v>
      </c>
      <c r="B148">
        <f>A148*Sheet1!$B$2/100</f>
        <v>2.7590057999999997</v>
      </c>
      <c r="C148">
        <v>-1.07292490249837</v>
      </c>
      <c r="D148">
        <v>-1.0731556130094799</v>
      </c>
      <c r="E148">
        <v>-1.07320633459362</v>
      </c>
      <c r="F148">
        <v>-1.0732280369465601</v>
      </c>
      <c r="G148">
        <v>-1.0732337402409799</v>
      </c>
      <c r="H148">
        <v>-1.0732925181120201</v>
      </c>
      <c r="K148">
        <f>(Sheet1!$G$2*3/(5*Sheet1!$G$3^2))*(1-2.5*EXP(-Sheet1!$G$3*(B148-$K$1)) + 1.5*EXP(-(5/3)*Sheet1!$G$3*(B148-$K$1)))</f>
        <v>0.10414988609566987</v>
      </c>
      <c r="M148">
        <f>(Sheet1!$K$2/(2*Sheet1!$K$3^2))*(1-EXP(-Sheet1!$K$3*(B148-$K$1)))^2</f>
        <v>0.10294390258546676</v>
      </c>
    </row>
    <row r="149" spans="1:13" x14ac:dyDescent="0.25">
      <c r="A149">
        <f t="shared" si="2"/>
        <v>147</v>
      </c>
      <c r="B149">
        <f>A149*Sheet1!$B$2/100</f>
        <v>2.7779030999999996</v>
      </c>
      <c r="C149">
        <v>-1.0715541793527601</v>
      </c>
      <c r="D149">
        <v>-1.07177972670468</v>
      </c>
      <c r="E149">
        <v>-1.07183147644701</v>
      </c>
      <c r="F149">
        <v>-1.0718517512300101</v>
      </c>
      <c r="G149">
        <v>-1.0718567904496299</v>
      </c>
      <c r="H149">
        <v>-1.07191675755909</v>
      </c>
      <c r="K149">
        <f>(Sheet1!$G$2*3/(5*Sheet1!$G$3^2))*(1-2.5*EXP(-Sheet1!$G$3*(B149-$K$1)) + 1.5*EXP(-(5/3)*Sheet1!$G$3*(B149-$K$1)))</f>
        <v>0.10543151416956116</v>
      </c>
      <c r="M149">
        <f>(Sheet1!$K$2/(2*Sheet1!$K$3^2))*(1-EXP(-Sheet1!$K$3*(B149-$K$1)))^2</f>
        <v>0.10421130921807122</v>
      </c>
    </row>
    <row r="150" spans="1:13" x14ac:dyDescent="0.25">
      <c r="A150">
        <f t="shared" si="2"/>
        <v>148</v>
      </c>
      <c r="B150">
        <f>A150*Sheet1!$B$2/100</f>
        <v>2.7968003999999995</v>
      </c>
      <c r="C150">
        <v>-1.0702003682887999</v>
      </c>
      <c r="D150">
        <v>-1.07042012836597</v>
      </c>
      <c r="E150">
        <v>-1.0704727083561201</v>
      </c>
      <c r="F150">
        <v>-1.07049150205461</v>
      </c>
      <c r="G150">
        <v>-1.07049586471118</v>
      </c>
      <c r="H150">
        <v>-1.0705566446633601</v>
      </c>
      <c r="K150">
        <f>(Sheet1!$G$2*3/(5*Sheet1!$G$3^2))*(1-2.5*EXP(-Sheet1!$G$3*(B150-$K$1)) + 1.5*EXP(-(5/3)*Sheet1!$G$3*(B150-$K$1)))</f>
        <v>0.10669475637256504</v>
      </c>
      <c r="M150">
        <f>(Sheet1!$K$2/(2*Sheet1!$K$3^2))*(1-EXP(-Sheet1!$K$3*(B150-$K$1)))^2</f>
        <v>0.10546094780861245</v>
      </c>
    </row>
    <row r="151" spans="1:13" x14ac:dyDescent="0.25">
      <c r="A151">
        <f t="shared" si="2"/>
        <v>149</v>
      </c>
      <c r="B151">
        <f>A151*Sheet1!$B$2/100</f>
        <v>2.8156976999999999</v>
      </c>
      <c r="C151">
        <v>-1.06886357158154</v>
      </c>
      <c r="D151">
        <v>-1.0690769547935099</v>
      </c>
      <c r="E151">
        <v>-1.0691301696617601</v>
      </c>
      <c r="F151">
        <v>-1.06914743716785</v>
      </c>
      <c r="G151">
        <v>-1.0691511141455301</v>
      </c>
      <c r="H151">
        <v>-1.0692123417694399</v>
      </c>
      <c r="K151">
        <f>(Sheet1!$G$2*3/(5*Sheet1!$G$3^2))*(1-2.5*EXP(-Sheet1!$G$3*(B151-$K$1)) + 1.5*EXP(-(5/3)*Sheet1!$G$3*(B151-$K$1)))</f>
        <v>0.10793966599507684</v>
      </c>
      <c r="M151">
        <f>(Sheet1!$K$2/(2*Sheet1!$K$3^2))*(1-EXP(-Sheet1!$K$3*(B151-$K$1)))^2</f>
        <v>0.10669287564535258</v>
      </c>
    </row>
    <row r="152" spans="1:13" x14ac:dyDescent="0.25">
      <c r="A152">
        <f t="shared" si="2"/>
        <v>150</v>
      </c>
      <c r="B152">
        <f>A152*Sheet1!$B$2/100</f>
        <v>2.8345949999999998</v>
      </c>
      <c r="C152">
        <v>-1.0675438756030899</v>
      </c>
      <c r="D152">
        <v>-1.06775032743944</v>
      </c>
      <c r="E152">
        <v>-1.0678039850033301</v>
      </c>
      <c r="F152">
        <v>-1.0678196894085801</v>
      </c>
      <c r="G152">
        <v>-1.06782267486547</v>
      </c>
      <c r="H152">
        <v>-1.06788399773403</v>
      </c>
      <c r="K152">
        <f>(Sheet1!$G$2*3/(5*Sheet1!$G$3^2))*(1-2.5*EXP(-Sheet1!$G$3*(B152-$K$1)) + 1.5*EXP(-(5/3)*Sheet1!$G$3*(B152-$K$1)))</f>
        <v>0.10916630777988652</v>
      </c>
      <c r="M152">
        <f>(Sheet1!$K$2/(2*Sheet1!$K$3^2))*(1-EXP(-Sheet1!$K$3*(B152-$K$1)))^2</f>
        <v>0.10790716061977063</v>
      </c>
    </row>
    <row r="153" spans="1:13" x14ac:dyDescent="0.25">
      <c r="A153">
        <f t="shared" si="2"/>
        <v>151</v>
      </c>
      <c r="B153">
        <f>A153*Sheet1!$B$2/100</f>
        <v>2.8534922999999996</v>
      </c>
      <c r="C153">
        <v>-1.0662413514626099</v>
      </c>
      <c r="D153">
        <v>-1.0664403528853901</v>
      </c>
      <c r="E153">
        <v>-1.0664942647445901</v>
      </c>
      <c r="F153">
        <v>-1.0665083771046</v>
      </c>
      <c r="G153">
        <v>-1.06651066836318</v>
      </c>
      <c r="H153">
        <v>-1.0665717481247501</v>
      </c>
      <c r="K153">
        <f>(Sheet1!$G$2*3/(5*Sheet1!$G$3^2))*(1-2.5*EXP(-Sheet1!$G$3*(B153-$K$1)) + 1.5*EXP(-(5/3)*Sheet1!$G$3*(B153-$K$1)))</f>
        <v>0.11037475721525009</v>
      </c>
      <c r="M153">
        <f>(Sheet1!$K$2/(2*Sheet1!$K$3^2))*(1-EXP(-Sheet1!$K$3*(B153-$K$1)))^2</f>
        <v>0.10910388055083611</v>
      </c>
    </row>
    <row r="154" spans="1:13" x14ac:dyDescent="0.25">
      <c r="A154">
        <f t="shared" si="2"/>
        <v>152</v>
      </c>
      <c r="B154">
        <f>A154*Sheet1!$B$2/100</f>
        <v>2.8723895999999995</v>
      </c>
      <c r="C154">
        <v>-1.06495605563222</v>
      </c>
      <c r="D154">
        <v>-1.0651471233160399</v>
      </c>
      <c r="E154">
        <v>-1.0652011053966</v>
      </c>
      <c r="F154">
        <v>-1.0652136044709299</v>
      </c>
      <c r="G154">
        <v>-1.06521520189896</v>
      </c>
      <c r="H154">
        <v>-1.0652757154282599</v>
      </c>
      <c r="K154">
        <f>(Sheet1!$G$2*3/(5*Sheet1!$G$3^2))*(1-2.5*EXP(-Sheet1!$G$3*(B154-$K$1)) + 1.5*EXP(-(5/3)*Sheet1!$G$3*(B154-$K$1)))</f>
        <v>0.1115650998599353</v>
      </c>
      <c r="M154">
        <f>(Sheet1!$K$2/(2*Sheet1!$K$3^2))*(1-EXP(-Sheet1!$K$3*(B154-$K$1)))^2</f>
        <v>0.11028312254110598</v>
      </c>
    </row>
    <row r="155" spans="1:13" x14ac:dyDescent="0.25">
      <c r="A155">
        <f t="shared" si="2"/>
        <v>153</v>
      </c>
      <c r="B155">
        <f>A155*Sheet1!$B$2/100</f>
        <v>2.8912868999999999</v>
      </c>
      <c r="C155">
        <v>-1.06368803055839</v>
      </c>
      <c r="D155">
        <v>-1.0638707169885799</v>
      </c>
      <c r="E155">
        <v>-1.0639245900377301</v>
      </c>
      <c r="F155">
        <v>-1.0639354620085699</v>
      </c>
      <c r="G155">
        <v>-1.0639363688916399</v>
      </c>
      <c r="H155">
        <v>-1.0639960092679399</v>
      </c>
      <c r="K155">
        <f>(Sheet1!$G$2*3/(5*Sheet1!$G$3^2))*(1-2.5*EXP(-Sheet1!$G$3*(B155-$K$1)) + 1.5*EXP(-(5/3)*Sheet1!$G$3*(B155-$K$1)))</f>
        <v>0.11273743069894467</v>
      </c>
      <c r="M155">
        <f>(Sheet1!$K$2/(2*Sheet1!$K$3^2))*(1-EXP(-Sheet1!$K$3*(B155-$K$1)))^2</f>
        <v>0.11144498236328554</v>
      </c>
    </row>
    <row r="156" spans="1:13" x14ac:dyDescent="0.25">
      <c r="A156">
        <f t="shared" si="2"/>
        <v>154</v>
      </c>
      <c r="B156">
        <f>A156*Sheet1!$B$2/100</f>
        <v>2.9101841999999998</v>
      </c>
      <c r="C156">
        <v>-1.06243730525894</v>
      </c>
      <c r="D156">
        <v>-1.0626111986975699</v>
      </c>
      <c r="E156">
        <v>-1.0626647887304601</v>
      </c>
      <c r="F156">
        <v>-1.06267402690315</v>
      </c>
      <c r="G156">
        <v>-1.0626742493102801</v>
      </c>
      <c r="H156">
        <v>-1.0627327266309401</v>
      </c>
      <c r="K156">
        <f>(Sheet1!$G$2*3/(5*Sheet1!$G$3^2))*(1-2.5*EXP(-Sheet1!$G$3*(B156-$K$1)) + 1.5*EXP(-(5/3)*Sheet1!$G$3*(B156-$K$1)))</f>
        <v>0.11389185352866942</v>
      </c>
      <c r="M156">
        <f>(Sheet1!$K$2/(2*Sheet1!$K$3^2))*(1-EXP(-Sheet1!$K$3*(B156-$K$1)))^2</f>
        <v>0.11258956387594962</v>
      </c>
    </row>
    <row r="157" spans="1:13" x14ac:dyDescent="0.25">
      <c r="A157">
        <f t="shared" si="2"/>
        <v>155</v>
      </c>
      <c r="B157">
        <f>A157*Sheet1!$B$2/100</f>
        <v>2.9290814999999997</v>
      </c>
      <c r="C157">
        <v>-1.06120389590541</v>
      </c>
      <c r="D157">
        <v>-1.06136862023492</v>
      </c>
      <c r="E157">
        <v>-1.0614217589347801</v>
      </c>
      <c r="F157">
        <v>-1.0614293634232801</v>
      </c>
      <c r="G157">
        <v>-1.0614289100667</v>
      </c>
      <c r="H157">
        <v>-1.06148595210491</v>
      </c>
      <c r="K157">
        <f>(Sheet1!$G$2*3/(5*Sheet1!$G$3^2))*(1-2.5*EXP(-Sheet1!$G$3*(B157-$K$1)) + 1.5*EXP(-(5/3)*Sheet1!$G$3*(B157-$K$1)))</f>
        <v>0.11502848037027522</v>
      </c>
      <c r="M157">
        <f>(Sheet1!$K$2/(2*Sheet1!$K$3^2))*(1-EXP(-Sheet1!$K$3*(B157-$K$1)))^2</f>
        <v>0.11371697846717341</v>
      </c>
    </row>
    <row r="158" spans="1:13" x14ac:dyDescent="0.25">
      <c r="A158">
        <f t="shared" si="2"/>
        <v>156</v>
      </c>
      <c r="B158">
        <f>A158*Sheet1!$B$2/100</f>
        <v>2.9479787999999996</v>
      </c>
      <c r="C158">
        <v>-1.0599878063907999</v>
      </c>
      <c r="D158">
        <v>-1.06014302084472</v>
      </c>
      <c r="E158">
        <v>-1.0601955459179899</v>
      </c>
      <c r="F158">
        <v>-1.0602015233180699</v>
      </c>
      <c r="G158">
        <v>-1.06020040540834</v>
      </c>
      <c r="H158">
        <v>-1.06025575812372</v>
      </c>
      <c r="K158">
        <f>(Sheet1!$G$2*3/(5*Sheet1!$G$3^2))*(1-2.5*EXP(-Sheet1!$G$3*(B158-$K$1)) + 1.5*EXP(-(5/3)*Sheet1!$G$3*(B158-$K$1)))</f>
        <v>0.11614743091016808</v>
      </c>
      <c r="M158">
        <f>(Sheet1!$K$2/(2*Sheet1!$K$3^2))*(1-EXP(-Sheet1!$K$3*(B158-$K$1)))^2</f>
        <v>0.11482734452487378</v>
      </c>
    </row>
    <row r="159" spans="1:13" x14ac:dyDescent="0.25">
      <c r="A159">
        <f t="shared" si="2"/>
        <v>157</v>
      </c>
      <c r="B159">
        <f>A159*Sheet1!$B$2/100</f>
        <v>2.9668760999999999</v>
      </c>
      <c r="C159">
        <v>-1.05878902888267</v>
      </c>
      <c r="D159">
        <v>-1.05893442767239</v>
      </c>
      <c r="E159">
        <v>-1.0589861831607199</v>
      </c>
      <c r="F159">
        <v>-1.0589905462133899</v>
      </c>
      <c r="G159">
        <v>-1.0589887773109601</v>
      </c>
      <c r="H159">
        <v>-1.0590422052222099</v>
      </c>
      <c r="K159">
        <f>(Sheet1!$G$2*3/(5*Sheet1!$G$3^2))*(1-2.5*EXP(-Sheet1!$G$3*(B159-$K$1)) + 1.5*EXP(-(5/3)*Sheet1!$G$3*(B159-$K$1)))</f>
        <v>0.11724883196643197</v>
      </c>
      <c r="M159">
        <f>(Sheet1!$K$2/(2*Sheet1!$K$3^2))*(1-EXP(-Sheet1!$K$3*(B159-$K$1)))^2</f>
        <v>0.11592078693271163</v>
      </c>
    </row>
    <row r="160" spans="1:13" x14ac:dyDescent="0.25">
      <c r="A160">
        <f t="shared" si="2"/>
        <v>158</v>
      </c>
      <c r="B160">
        <f>A160*Sheet1!$B$2/100</f>
        <v>2.9857733999999998</v>
      </c>
      <c r="C160">
        <v>-1.05760754436158</v>
      </c>
      <c r="D160">
        <v>-1.05774285620801</v>
      </c>
      <c r="E160">
        <v>-1.05779369275868</v>
      </c>
      <c r="F160">
        <v>-1.0577964600065399</v>
      </c>
      <c r="G160">
        <v>-1.05779405587067</v>
      </c>
      <c r="H160">
        <v>-1.0578453422993199</v>
      </c>
      <c r="K160">
        <f>(Sheet1!$G$2*3/(5*Sheet1!$G$3^2))*(1-2.5*EXP(-Sheet1!$G$3*(B160-$K$1)) + 1.5*EXP(-(5/3)*Sheet1!$G$3*(B160-$K$1)))</f>
        <v>0.11833281698017337</v>
      </c>
      <c r="M160">
        <f>(Sheet1!$K$2/(2*Sheet1!$K$3^2))*(1-EXP(-Sheet1!$K$3*(B160-$K$1)))^2</f>
        <v>0.1169974365904525</v>
      </c>
    </row>
    <row r="161" spans="1:13" x14ac:dyDescent="0.25">
      <c r="A161">
        <f t="shared" si="2"/>
        <v>159</v>
      </c>
      <c r="B161">
        <f>A161*Sheet1!$B$2/100</f>
        <v>3.0046706999999997</v>
      </c>
      <c r="C161">
        <v>-1.05644332314492</v>
      </c>
      <c r="D161">
        <v>-1.05656831072346</v>
      </c>
      <c r="E161">
        <v>-1.0566180858201899</v>
      </c>
      <c r="F161">
        <v>-1.0566192812587101</v>
      </c>
      <c r="G161">
        <v>-1.0566162596948001</v>
      </c>
      <c r="H161">
        <v>-1.0566652068891</v>
      </c>
      <c r="K161">
        <f>(Sheet1!$G$2*3/(5*Sheet1!$G$3^2))*(1-2.5*EXP(-Sheet1!$G$3*(B161-$K$1)) + 1.5*EXP(-(5/3)*Sheet1!$G$3*(B161-$K$1)))</f>
        <v>0.11939952553074956</v>
      </c>
      <c r="M161">
        <f>(Sheet1!$K$2/(2*Sheet1!$K$3^2))*(1-EXP(-Sheet1!$K$3*(B161-$K$1)))^2</f>
        <v>0.11805742995772896</v>
      </c>
    </row>
    <row r="162" spans="1:13" x14ac:dyDescent="0.25">
      <c r="A162">
        <f t="shared" si="2"/>
        <v>160</v>
      </c>
      <c r="B162">
        <f>A162*Sheet1!$B$2/100</f>
        <v>3.0235679999999996</v>
      </c>
      <c r="C162">
        <v>-1.05529632539615</v>
      </c>
      <c r="D162">
        <v>-1.05541078470308</v>
      </c>
      <c r="E162">
        <v>-1.0554593628590401</v>
      </c>
      <c r="F162">
        <v>-1.0554590155850101</v>
      </c>
      <c r="G162">
        <v>-1.05545539629105</v>
      </c>
      <c r="H162">
        <v>-1.05550182543909</v>
      </c>
      <c r="K162">
        <f>(Sheet1!$G$2*3/(5*Sheet1!$G$3^2))*(1-2.5*EXP(-Sheet1!$G$3*(B162-$K$1)) + 1.5*EXP(-(5/3)*Sheet1!$G$3*(B162-$K$1)))</f>
        <v>0.12044910287389608</v>
      </c>
      <c r="M162">
        <f>(Sheet1!$K$2/(2*Sheet1!$K$3^2))*(1-EXP(-Sheet1!$K$3*(B162-$K$1)))^2</f>
        <v>0.11910090862019086</v>
      </c>
    </row>
    <row r="163" spans="1:13" x14ac:dyDescent="0.25">
      <c r="A163">
        <f t="shared" si="2"/>
        <v>161</v>
      </c>
      <c r="B163">
        <f>A163*Sheet1!$B$2/100</f>
        <v>3.0424652999999999</v>
      </c>
      <c r="C163">
        <v>-1.05416650161957</v>
      </c>
      <c r="D163">
        <v>-1.0542702612675201</v>
      </c>
      <c r="E163">
        <v>-1.0543175141824199</v>
      </c>
      <c r="F163">
        <v>-1.0543156580414601</v>
      </c>
      <c r="G163">
        <v>-1.05431146245454</v>
      </c>
      <c r="H163">
        <v>-1.0543552135954</v>
      </c>
      <c r="K163">
        <f>(Sheet1!$G$2*3/(5*Sheet1!$G$3^2))*(1-2.5*EXP(-Sheet1!$G$3*(B163-$K$1)) + 1.5*EXP(-(5/3)*Sheet1!$G$3*(B163-$K$1)))</f>
        <v>0.12148169950180841</v>
      </c>
      <c r="M163">
        <f>(Sheet1!$K$2/(2*Sheet1!$K$3^2))*(1-EXP(-Sheet1!$K$3*(B163-$K$1)))^2</f>
        <v>0.12012801887707164</v>
      </c>
    </row>
    <row r="164" spans="1:13" x14ac:dyDescent="0.25">
      <c r="A164">
        <f t="shared" si="2"/>
        <v>162</v>
      </c>
      <c r="B164">
        <f>A164*Sheet1!$B$2/100</f>
        <v>3.0613625999999998</v>
      </c>
      <c r="C164">
        <v>-1.0530537931407</v>
      </c>
      <c r="D164">
        <v>-1.0531467135906101</v>
      </c>
      <c r="E164">
        <v>-1.0531925202738099</v>
      </c>
      <c r="F164">
        <v>-1.0531891935086299</v>
      </c>
      <c r="G164">
        <v>-1.0531844446521501</v>
      </c>
      <c r="H164">
        <v>-1.05322537649384</v>
      </c>
      <c r="K164">
        <f>(Sheet1!$G$2*3/(5*Sheet1!$G$3^2))*(1-2.5*EXP(-Sheet1!$G$3*(B164-$K$1)) + 1.5*EXP(-(5/3)*Sheet1!$G$3*(B164-$K$1)))</f>
        <v>0.12249747072426781</v>
      </c>
      <c r="M164">
        <f>(Sheet1!$K$2/(2*Sheet1!$K$3^2))*(1-EXP(-Sheet1!$K$3*(B164-$K$1)))^2</f>
        <v>0.12113891134923982</v>
      </c>
    </row>
    <row r="165" spans="1:13" x14ac:dyDescent="0.25">
      <c r="A165">
        <f t="shared" si="2"/>
        <v>163</v>
      </c>
      <c r="B165">
        <f>A165*Sheet1!$B$2/100</f>
        <v>3.0802598999999997</v>
      </c>
      <c r="C165">
        <v>-1.0519581325723899</v>
      </c>
      <c r="D165">
        <v>-1.05204010530905</v>
      </c>
      <c r="E165">
        <v>-1.0520843521704399</v>
      </c>
      <c r="F165">
        <v>-1.05207959707154</v>
      </c>
      <c r="G165">
        <v>-1.05207431940379</v>
      </c>
      <c r="H165">
        <v>-1.05211230905638</v>
      </c>
      <c r="K165">
        <f>(Sheet1!$G$2*3/(5*Sheet1!$G$3^2))*(1-2.5*EXP(-Sheet1!$G$3*(B165-$K$1)) + 1.5*EXP(-(5/3)*Sheet1!$G$3*(B165-$K$1)))</f>
        <v>0.12349657626993922</v>
      </c>
      <c r="M165">
        <f>(Sheet1!$K$2/(2*Sheet1!$K$3^2))*(1-EXP(-Sheet1!$K$3*(B165-$K$1)))^2</f>
        <v>0.12213374060684257</v>
      </c>
    </row>
    <row r="166" spans="1:13" x14ac:dyDescent="0.25">
      <c r="A166">
        <f t="shared" si="2"/>
        <v>164</v>
      </c>
      <c r="B166">
        <f>A166*Sheet1!$B$2/100</f>
        <v>3.0991571999999996</v>
      </c>
      <c r="C166">
        <v>-1.0508794442668099</v>
      </c>
      <c r="D166">
        <v>-1.05095039092447</v>
      </c>
      <c r="E166">
        <v>-1.05099297183522</v>
      </c>
      <c r="F166">
        <v>-1.0509868343953801</v>
      </c>
      <c r="G166">
        <v>-1.05098105366015</v>
      </c>
      <c r="H166">
        <v>-1.0510159962922401</v>
      </c>
      <c r="K166">
        <f>(Sheet1!$G$2*3/(5*Sheet1!$G$3^2))*(1-2.5*EXP(-Sheet1!$G$3*(B166-$K$1)) + 1.5*EXP(-(5/3)*Sheet1!$G$3*(B166-$K$1)))</f>
        <v>0.12447917990700048</v>
      </c>
      <c r="M166">
        <f>(Sheet1!$K$2/(2*Sheet1!$K$3^2))*(1-EXP(-Sheet1!$K$3*(B166-$K$1)))^2</f>
        <v>0.12311266481568429</v>
      </c>
    </row>
    <row r="167" spans="1:13" x14ac:dyDescent="0.25">
      <c r="A167">
        <f t="shared" si="2"/>
        <v>165</v>
      </c>
      <c r="B167">
        <f>A167*Sheet1!$B$2/100</f>
        <v>3.1180545</v>
      </c>
      <c r="C167">
        <v>-1.04981764475345</v>
      </c>
      <c r="D167">
        <v>-1.0498775161979801</v>
      </c>
      <c r="E167">
        <v>-1.0499183325228201</v>
      </c>
      <c r="F167">
        <v>-1.0499108620967399</v>
      </c>
      <c r="G167">
        <v>-1.0499046051763901</v>
      </c>
      <c r="H167">
        <v>-1.0499364136030001</v>
      </c>
      <c r="K167">
        <f>(Sheet1!$G$2*3/(5*Sheet1!$G$3^2))*(1-2.5*EXP(-Sheet1!$G$3*(B167-$K$1)) + 1.5*EXP(-(5/3)*Sheet1!$G$3*(B167-$K$1)))</f>
        <v>0.12544544908229679</v>
      </c>
      <c r="M167">
        <f>(Sheet1!$K$2/(2*Sheet1!$K$3^2))*(1-EXP(-Sheet1!$K$3*(B167-$K$1)))^2</f>
        <v>0.12407584540152145</v>
      </c>
    </row>
    <row r="168" spans="1:13" x14ac:dyDescent="0.25">
      <c r="A168">
        <f t="shared" si="2"/>
        <v>166</v>
      </c>
      <c r="B168">
        <f>A168*Sheet1!$B$2/100</f>
        <v>3.1369517999999998</v>
      </c>
      <c r="C168">
        <v>-1.04877264316333</v>
      </c>
      <c r="D168">
        <v>-1.0488214185368501</v>
      </c>
      <c r="E168">
        <v>-1.04886037913973</v>
      </c>
      <c r="F168">
        <v>-1.04885162810993</v>
      </c>
      <c r="G168">
        <v>-1.0488449228816099</v>
      </c>
      <c r="H168">
        <v>-1.0488735270908001</v>
      </c>
      <c r="K168">
        <f>(Sheet1!$G$2*3/(5*Sheet1!$G$3^2))*(1-2.5*EXP(-Sheet1!$G$3*(B168-$K$1)) + 1.5*EXP(-(5/3)*Sheet1!$G$3*(B168-$K$1)))</f>
        <v>0.1263955545782452</v>
      </c>
      <c r="M168">
        <f>(Sheet1!$K$2/(2*Sheet1!$K$3^2))*(1-EXP(-Sheet1!$K$3*(B168-$K$1)))^2</f>
        <v>0.12502344673148508</v>
      </c>
    </row>
    <row r="169" spans="1:13" x14ac:dyDescent="0.25">
      <c r="A169">
        <f t="shared" si="2"/>
        <v>167</v>
      </c>
      <c r="B169">
        <f>A169*Sheet1!$B$2/100</f>
        <v>3.1558490999999997</v>
      </c>
      <c r="C169">
        <v>-1.0477443416396399</v>
      </c>
      <c r="D169">
        <v>-1.04778202737312</v>
      </c>
      <c r="E169">
        <v>-1.04781904859815</v>
      </c>
      <c r="F169">
        <v>-1.04780907204823</v>
      </c>
      <c r="G169">
        <v>-1.0478019472434099</v>
      </c>
      <c r="H169">
        <v>-1.04782729386913</v>
      </c>
      <c r="K169">
        <f>(Sheet1!$G$2*3/(5*Sheet1!$G$3^2))*(1-2.5*EXP(-Sheet1!$G$3*(B169-$K$1)) + 1.5*EXP(-(5/3)*Sheet1!$G$3*(B169-$K$1)))</f>
        <v>0.1273296701867441</v>
      </c>
      <c r="M169">
        <f>(Sheet1!$K$2/(2*Sheet1!$K$3^2))*(1-EXP(-Sheet1!$K$3*(B169-$K$1)))^2</f>
        <v>0.12595563581187899</v>
      </c>
    </row>
    <row r="170" spans="1:13" x14ac:dyDescent="0.25">
      <c r="A170">
        <f t="shared" si="2"/>
        <v>168</v>
      </c>
      <c r="B170">
        <f>A170*Sheet1!$B$2/100</f>
        <v>3.1747463999999996</v>
      </c>
      <c r="C170">
        <v>-1.0467326357348501</v>
      </c>
      <c r="D170">
        <v>-1.0467592645341901</v>
      </c>
      <c r="E170">
        <v>-1.04679427016353</v>
      </c>
      <c r="F170">
        <v>-1.0467831255595399</v>
      </c>
      <c r="G170">
        <v>-1.0467756106274999</v>
      </c>
      <c r="H170">
        <v>-1.04679766237545</v>
      </c>
      <c r="K170">
        <f>(Sheet1!$G$2*3/(5*Sheet1!$G$3^2))*(1-2.5*EXP(-Sheet1!$G$3*(B170-$K$1)) + 1.5*EXP(-(5/3)*Sheet1!$G$3*(B170-$K$1)))</f>
        <v>0.12824797239937222</v>
      </c>
      <c r="M170">
        <f>(Sheet1!$K$2/(2*Sheet1!$K$3^2))*(1-EXP(-Sheet1!$K$3*(B170-$K$1)))^2</f>
        <v>0.12687258200162943</v>
      </c>
    </row>
    <row r="171" spans="1:13" x14ac:dyDescent="0.25">
      <c r="A171">
        <f t="shared" si="2"/>
        <v>169</v>
      </c>
      <c r="B171">
        <f>A171*Sheet1!$B$2/100</f>
        <v>3.1936437</v>
      </c>
      <c r="C171">
        <v>-1.04573741479478</v>
      </c>
      <c r="D171">
        <v>-1.0457530446051599</v>
      </c>
      <c r="E171">
        <v>-1.04578596579548</v>
      </c>
      <c r="F171">
        <v>-1.04577371267641</v>
      </c>
      <c r="G171">
        <v>-1.04576583765182</v>
      </c>
      <c r="H171">
        <v>-1.04578457268485</v>
      </c>
      <c r="K171">
        <f>(Sheet1!$G$2*3/(5*Sheet1!$G$3^2))*(1-2.5*EXP(-Sheet1!$G$3*(B171-$K$1)) + 1.5*EXP(-(5/3)*Sheet1!$G$3*(B171-$K$1)))</f>
        <v>0.1291506401131893</v>
      </c>
      <c r="M171">
        <f>(Sheet1!$K$2/(2*Sheet1!$K$3^2))*(1-EXP(-Sheet1!$K$3*(B171-$K$1)))^2</f>
        <v>0.12777445674069471</v>
      </c>
    </row>
    <row r="172" spans="1:13" x14ac:dyDescent="0.25">
      <c r="A172">
        <f t="shared" si="2"/>
        <v>170</v>
      </c>
      <c r="B172">
        <f>A172*Sheet1!$B$2/100</f>
        <v>3.2125409999999999</v>
      </c>
      <c r="C172">
        <v>-1.0447585623295499</v>
      </c>
      <c r="D172">
        <v>-1.04476327528274</v>
      </c>
      <c r="E172">
        <v>-1.0447940504820601</v>
      </c>
      <c r="F172">
        <v>-1.04478075015994</v>
      </c>
      <c r="G172">
        <v>-1.0447725455349799</v>
      </c>
      <c r="H172">
        <v>-1.0447879568242799</v>
      </c>
      <c r="K172">
        <f>(Sheet1!$G$2*3/(5*Sheet1!$G$3^2))*(1-2.5*EXP(-Sheet1!$G$3*(B172-$K$1)) + 1.5*EXP(-(5/3)*Sheet1!$G$3*(B172-$K$1)))</f>
        <v>0.13003785435147849</v>
      </c>
      <c r="M172">
        <f>(Sheet1!$K$2/(2*Sheet1!$K$3^2))*(1-EXP(-Sheet1!$K$3*(B172-$K$1)))^2</f>
        <v>0.12866143329277085</v>
      </c>
    </row>
    <row r="173" spans="1:13" x14ac:dyDescent="0.25">
      <c r="A173">
        <f t="shared" si="2"/>
        <v>171</v>
      </c>
      <c r="B173">
        <f>A173*Sheet1!$B$2/100</f>
        <v>3.2314382999999998</v>
      </c>
      <c r="C173">
        <v>-1.04379595637184</v>
      </c>
      <c r="D173">
        <v>-1.0437898577208899</v>
      </c>
      <c r="E173">
        <v>-1.0438184325673101</v>
      </c>
      <c r="F173">
        <v>-1.0438041478375499</v>
      </c>
      <c r="G173">
        <v>-1.04379564443864</v>
      </c>
      <c r="H173">
        <v>-1.0438077390865901</v>
      </c>
      <c r="K173">
        <f>(Sheet1!$G$2*3/(5*Sheet1!$G$3^2))*(1-2.5*EXP(-Sheet1!$G$3*(B173-$K$1)) + 1.5*EXP(-(5/3)*Sheet1!$G$3*(B173-$K$1)))</f>
        <v>0.13090979799879537</v>
      </c>
      <c r="M173">
        <f>(Sheet1!$K$2/(2*Sheet1!$K$3^2))*(1-EXP(-Sheet1!$K$3*(B173-$K$1)))^2</f>
        <v>0.12953368650165709</v>
      </c>
    </row>
    <row r="174" spans="1:13" x14ac:dyDescent="0.25">
      <c r="A174">
        <f t="shared" si="2"/>
        <v>172</v>
      </c>
      <c r="B174">
        <f>A174*Sheet1!$B$2/100</f>
        <v>3.2503355999999997</v>
      </c>
      <c r="C174">
        <v>-1.04284946982266</v>
      </c>
      <c r="D174">
        <v>-1.0428326868679101</v>
      </c>
      <c r="E174">
        <v>-1.04285901407173</v>
      </c>
      <c r="F174">
        <v>-1.04284380893424</v>
      </c>
      <c r="G174">
        <v>-1.0428350378037601</v>
      </c>
      <c r="H174">
        <v>-1.04284383634375</v>
      </c>
      <c r="K174">
        <f>(Sheet1!$G$2*3/(5*Sheet1!$G$3^2))*(1-2.5*EXP(-Sheet1!$G$3*(B174-$K$1)) + 1.5*EXP(-(5/3)*Sheet1!$G$3*(B174-$K$1)))</f>
        <v>0.13176665554971398</v>
      </c>
      <c r="M174">
        <f>(Sheet1!$K$2/(2*Sheet1!$K$3^2))*(1-EXP(-Sheet1!$K$3*(B174-$K$1)))^2</f>
        <v>0.13039139256067184</v>
      </c>
    </row>
    <row r="175" spans="1:13" x14ac:dyDescent="0.25">
      <c r="A175">
        <f t="shared" si="2"/>
        <v>173</v>
      </c>
      <c r="B175">
        <f>A175*Sheet1!$B$2/100</f>
        <v>3.2692329</v>
      </c>
      <c r="C175">
        <v>-1.04191897078477</v>
      </c>
      <c r="D175">
        <v>-1.0418916517950301</v>
      </c>
      <c r="E175">
        <v>-1.04191569100586</v>
      </c>
      <c r="F175">
        <v>-1.0418996303972301</v>
      </c>
      <c r="G175">
        <v>-1.04189062268029</v>
      </c>
      <c r="H175">
        <v>-1.04189615835876</v>
      </c>
      <c r="K175">
        <f>(Sheet1!$G$2*3/(5*Sheet1!$G$3^2))*(1-2.5*EXP(-Sheet1!$G$3*(B175-$K$1)) + 1.5*EXP(-(5/3)*Sheet1!$G$3*(B175-$K$1)))</f>
        <v>0.13260861287068509</v>
      </c>
      <c r="M175">
        <f>(Sheet1!$K$2/(2*Sheet1!$K$3^2))*(1-EXP(-Sheet1!$K$3*(B175-$K$1)))^2</f>
        <v>0.13123472879453552</v>
      </c>
    </row>
    <row r="176" spans="1:13" x14ac:dyDescent="0.25">
      <c r="A176">
        <f t="shared" si="2"/>
        <v>174</v>
      </c>
      <c r="B176">
        <f>A176*Sheet1!$B$2/100</f>
        <v>3.2881301999999999</v>
      </c>
      <c r="C176">
        <v>-1.0410043228842001</v>
      </c>
      <c r="D176">
        <v>-1.04096663601652</v>
      </c>
      <c r="E176">
        <v>-1.04098835367666</v>
      </c>
      <c r="F176">
        <v>-1.04097150321382</v>
      </c>
      <c r="G176">
        <v>-1.04096229005022</v>
      </c>
      <c r="H176">
        <v>-1.0409646080956401</v>
      </c>
      <c r="K176">
        <f>(Sheet1!$G$2*3/(5*Sheet1!$G$3^2))*(1-2.5*EXP(-Sheet1!$G$3*(B176-$K$1)) + 1.5*EXP(-(5/3)*Sheet1!$G$3*(B176-$K$1)))</f>
        <v>0.13343585697444393</v>
      </c>
      <c r="M176">
        <f>(Sheet1!$K$2/(2*Sheet1!$K$3^2))*(1-EXP(-Sheet1!$K$3*(B176-$K$1)))^2</f>
        <v>0.13206387345315973</v>
      </c>
    </row>
    <row r="177" spans="1:13" x14ac:dyDescent="0.25">
      <c r="A177">
        <f t="shared" si="2"/>
        <v>175</v>
      </c>
      <c r="B177">
        <f>A177*Sheet1!$B$2/100</f>
        <v>3.3070274999999998</v>
      </c>
      <c r="C177">
        <v>-1.0401053855798901</v>
      </c>
      <c r="D177">
        <v>-1.0400575178012099</v>
      </c>
      <c r="E177">
        <v>-1.0400768869868</v>
      </c>
      <c r="F177">
        <v>-1.0400593127223201</v>
      </c>
      <c r="G177">
        <v>-1.04004992514382</v>
      </c>
      <c r="H177">
        <v>-1.0400490820270101</v>
      </c>
      <c r="K177">
        <f>(Sheet1!$G$2*3/(5*Sheet1!$G$3^2))*(1-2.5*EXP(-Sheet1!$G$3*(B177-$K$1)) + 1.5*EXP(-(5/3)*Sheet1!$G$3*(B177-$K$1)))</f>
        <v>0.13424857580642702</v>
      </c>
      <c r="M177">
        <f>(Sheet1!$K$2/(2*Sheet1!$K$3^2))*(1-EXP(-Sheet1!$K$3*(B177-$K$1)))^2</f>
        <v>0.13287900551680792</v>
      </c>
    </row>
    <row r="178" spans="1:13" x14ac:dyDescent="0.25">
      <c r="A178">
        <f t="shared" si="2"/>
        <v>176</v>
      </c>
      <c r="B178">
        <f>A178*Sheet1!$B$2/100</f>
        <v>3.3259247999999997</v>
      </c>
      <c r="C178">
        <v>-1.03922201446192</v>
      </c>
      <c r="D178">
        <v>-1.0391641704755299</v>
      </c>
      <c r="E178">
        <v>-1.0391811707266601</v>
      </c>
      <c r="F178">
        <v>-1.0391629389158601</v>
      </c>
      <c r="G178">
        <v>-1.03915340774883</v>
      </c>
      <c r="H178">
        <v>-1.0391494704386799</v>
      </c>
      <c r="K178">
        <f>(Sheet1!$G$2*3/(5*Sheet1!$G$3^2))*(1-2.5*EXP(-Sheet1!$G$3*(B178-$K$1)) + 1.5*EXP(-(5/3)*Sheet1!$G$3*(B178-$K$1)))</f>
        <v>0.13504695804268024</v>
      </c>
      <c r="M178">
        <f>(Sheet1!$K$2/(2*Sheet1!$K$3^2))*(1-EXP(-Sheet1!$K$3*(B178-$K$1)))^2</f>
        <v>0.13368030451211318</v>
      </c>
    </row>
    <row r="179" spans="1:13" x14ac:dyDescent="0.25">
      <c r="A179">
        <f t="shared" si="2"/>
        <v>177</v>
      </c>
      <c r="B179">
        <f>A179*Sheet1!$B$2/100</f>
        <v>3.3448221</v>
      </c>
      <c r="C179">
        <v>-1.0383540615384701</v>
      </c>
      <c r="D179">
        <v>-1.03828646271797</v>
      </c>
      <c r="E179">
        <v>-1.0383010798590899</v>
      </c>
      <c r="F179">
        <v>-1.0382822567390899</v>
      </c>
      <c r="G179">
        <v>-1.0382726125125501</v>
      </c>
      <c r="H179">
        <v>-1.0382656577309499</v>
      </c>
      <c r="K179">
        <f>(Sheet1!$G$2*3/(5*Sheet1!$G$3^2))*(1-2.5*EXP(-Sheet1!$G$3*(B179-$K$1)) + 1.5*EXP(-(5/3)*Sheet1!$G$3*(B179-$K$1)))</f>
        <v>0.13583119289875936</v>
      </c>
      <c r="M179">
        <f>(Sheet1!$K$2/(2*Sheet1!$K$3^2))*(1-EXP(-Sheet1!$K$3*(B179-$K$1)))^2</f>
        <v>0.13446795033846079</v>
      </c>
    </row>
    <row r="180" spans="1:13" x14ac:dyDescent="0.25">
      <c r="A180">
        <f t="shared" si="2"/>
        <v>178</v>
      </c>
      <c r="B180">
        <f>A180*Sheet1!$B$2/100</f>
        <v>3.3637193999999999</v>
      </c>
      <c r="C180">
        <v>-1.0375013755117899</v>
      </c>
      <c r="D180">
        <v>-1.0374242588451501</v>
      </c>
      <c r="E180">
        <v>-1.0374364847969</v>
      </c>
      <c r="F180">
        <v>-1.0374171363775799</v>
      </c>
      <c r="G180">
        <v>-1.03740740923671</v>
      </c>
      <c r="H180">
        <v>-1.0373975227160399</v>
      </c>
      <c r="K180">
        <f>(Sheet1!$G$2*3/(5*Sheet1!$G$3^2))*(1-2.5*EXP(-Sheet1!$G$3*(B180-$K$1)) + 1.5*EXP(-(5/3)*Sheet1!$G$3*(B180-$K$1)))</f>
        <v>0.13660146994914546</v>
      </c>
      <c r="M180">
        <f>(Sheet1!$K$2/(2*Sheet1!$K$3^2))*(1-EXP(-Sheet1!$K$3*(B180-$K$1)))^2</f>
        <v>0.13524212310426531</v>
      </c>
    </row>
    <row r="181" spans="1:13" x14ac:dyDescent="0.25">
      <c r="A181">
        <f t="shared" si="2"/>
        <v>179</v>
      </c>
      <c r="B181">
        <f>A181*Sheet1!$B$2/100</f>
        <v>3.3826166999999998</v>
      </c>
      <c r="C181">
        <v>-1.03666380204347</v>
      </c>
      <c r="D181">
        <v>-1.0365774190894399</v>
      </c>
      <c r="E181">
        <v>-1.0365872516729699</v>
      </c>
      <c r="F181">
        <v>-1.0365674435399601</v>
      </c>
      <c r="G181">
        <v>-1.03655766316493</v>
      </c>
      <c r="H181">
        <v>-1.0365449389113399</v>
      </c>
      <c r="K181">
        <f>(Sheet1!$G$2*3/(5*Sheet1!$G$3^2))*(1-2.5*EXP(-Sheet1!$G$3*(B181-$K$1)) + 1.5*EXP(-(5/3)*Sheet1!$G$3*(B181-$K$1)))</f>
        <v>0.13735797895671559</v>
      </c>
      <c r="M181">
        <f>(Sheet1!$K$2/(2*Sheet1!$K$3^2))*(1-EXP(-Sheet1!$K$3*(B181-$K$1)))^2</f>
        <v>0.13600300297268977</v>
      </c>
    </row>
    <row r="182" spans="1:13" x14ac:dyDescent="0.25">
      <c r="A182">
        <f t="shared" si="2"/>
        <v>180</v>
      </c>
      <c r="B182">
        <f>A182*Sheet1!$B$2/100</f>
        <v>3.4015139999999997</v>
      </c>
      <c r="C182">
        <v>-1.03584118400934</v>
      </c>
      <c r="D182">
        <v>-1.0357457998681501</v>
      </c>
      <c r="E182">
        <v>-1.0357532426031699</v>
      </c>
      <c r="F182">
        <v>-1.0357330397326101</v>
      </c>
      <c r="G182">
        <v>-1.0357232352629</v>
      </c>
      <c r="H182">
        <v>-1.03570777482812</v>
      </c>
      <c r="K182">
        <f>(Sheet1!$G$2*3/(5*Sheet1!$G$3^2))*(1-2.5*EXP(-Sheet1!$G$3*(B182-$K$1)) + 1.5*EXP(-(5/3)*Sheet1!$G$3*(B182-$K$1)))</f>
        <v>0.13810090971182809</v>
      </c>
      <c r="M182">
        <f>(Sheet1!$K$2/(2*Sheet1!$K$3^2))*(1-EXP(-Sheet1!$K$3*(B182-$K$1)))^2</f>
        <v>0.13675077001637481</v>
      </c>
    </row>
    <row r="183" spans="1:13" x14ac:dyDescent="0.25">
      <c r="A183">
        <f t="shared" si="2"/>
        <v>181</v>
      </c>
      <c r="B183">
        <f>A183*Sheet1!$B$2/100</f>
        <v>3.4204113</v>
      </c>
      <c r="C183">
        <v>-1.0350333617440499</v>
      </c>
      <c r="D183">
        <v>-1.0349292540445101</v>
      </c>
      <c r="E183">
        <v>-1.03493431594189</v>
      </c>
      <c r="F183">
        <v>-1.03491378252704</v>
      </c>
      <c r="G183">
        <v>-1.03490398249098</v>
      </c>
      <c r="H183">
        <v>-1.0348858942553101</v>
      </c>
      <c r="K183">
        <f>(Sheet1!$G$2*3/(5*Sheet1!$G$3^2))*(1-2.5*EXP(-Sheet1!$G$3*(B183-$K$1)) + 1.5*EXP(-(5/3)*Sheet1!$G$3*(B183-$K$1)))</f>
        <v>0.13883045188059953</v>
      </c>
      <c r="M183">
        <f>(Sheet1!$K$2/(2*Sheet1!$K$3^2))*(1-EXP(-Sheet1!$K$3*(B183-$K$1)))^2</f>
        <v>0.13748560408076388</v>
      </c>
    </row>
    <row r="184" spans="1:13" x14ac:dyDescent="0.25">
      <c r="A184">
        <f t="shared" si="2"/>
        <v>182</v>
      </c>
      <c r="B184">
        <f>A184*Sheet1!$B$2/100</f>
        <v>3.4393085999999999</v>
      </c>
      <c r="C184">
        <v>-1.0342401732759501</v>
      </c>
      <c r="D184">
        <v>-1.03412763118039</v>
      </c>
      <c r="E184">
        <v>-1.0341303265303099</v>
      </c>
      <c r="F184">
        <v>-1.0341095258197901</v>
      </c>
      <c r="G184">
        <v>-1.03409975806945</v>
      </c>
      <c r="H184">
        <v>-1.03407915653814</v>
      </c>
      <c r="K184">
        <f>(Sheet1!$G$2*3/(5*Sheet1!$G$3^2))*(1-2.5*EXP(-Sheet1!$G$3*(B184-$K$1)) + 1.5*EXP(-(5/3)*Sheet1!$G$3*(B184-$K$1)))</f>
        <v>0.13954679486196636</v>
      </c>
      <c r="M184">
        <f>(Sheet1!$K$2/(2*Sheet1!$K$3^2))*(1-EXP(-Sheet1!$K$3*(B184-$K$1)))^2</f>
        <v>0.13820768465562733</v>
      </c>
    </row>
    <row r="185" spans="1:13" x14ac:dyDescent="0.25">
      <c r="A185">
        <f t="shared" si="2"/>
        <v>183</v>
      </c>
      <c r="B185">
        <f>A185*Sheet1!$B$2/100</f>
        <v>3.4582058999999998</v>
      </c>
      <c r="C185">
        <v>-1.0334614545521299</v>
      </c>
      <c r="D185">
        <v>-1.0333407777808901</v>
      </c>
      <c r="E185">
        <v>-1.03334112593752</v>
      </c>
      <c r="F185">
        <v>-1.0333201200849</v>
      </c>
      <c r="G185">
        <v>-1.0333104117361001</v>
      </c>
      <c r="H185">
        <v>-1.03328741685126</v>
      </c>
      <c r="K185">
        <f>(Sheet1!$G$2*3/(5*Sheet1!$G$3^2))*(1-2.5*EXP(-Sheet1!$G$3*(B185-$K$1)) + 1.5*EXP(-(5/3)*Sheet1!$G$3*(B185-$K$1)))</f>
        <v>0.14025012765314274</v>
      </c>
      <c r="M185">
        <f>(Sheet1!$K$2/(2*Sheet1!$K$3^2))*(1-EXP(-Sheet1!$K$3*(B185-$K$1)))^2</f>
        <v>0.13891719075440614</v>
      </c>
    </row>
    <row r="186" spans="1:13" x14ac:dyDescent="0.25">
      <c r="A186">
        <f t="shared" si="2"/>
        <v>184</v>
      </c>
      <c r="B186">
        <f>A186*Sheet1!$B$2/100</f>
        <v>3.4771031999999997</v>
      </c>
      <c r="C186">
        <v>-1.0326970396542601</v>
      </c>
      <c r="D186">
        <v>-1.0325685375309199</v>
      </c>
      <c r="E186">
        <v>-1.0325665626943099</v>
      </c>
      <c r="F186">
        <v>-1.0325454126190501</v>
      </c>
      <c r="G186">
        <v>-1.03253578999646</v>
      </c>
      <c r="H186">
        <v>-1.03251052646618</v>
      </c>
      <c r="K186">
        <f>(Sheet1!$G$2*3/(5*Sheet1!$G$3^2))*(1-2.5*EXP(-Sheet1!$G$3*(B186-$K$1)) + 1.5*EXP(-(5/3)*Sheet1!$G$3*(B186-$K$1)))</f>
        <v>0.14094063872309848</v>
      </c>
      <c r="M186">
        <f>(Sheet1!$K$2/(2*Sheet1!$K$3^2))*(1-EXP(-Sheet1!$K$3*(B186-$K$1)))^2</f>
        <v>0.13961430080101125</v>
      </c>
    </row>
    <row r="187" spans="1:13" x14ac:dyDescent="0.25">
      <c r="A187">
        <f t="shared" si="2"/>
        <v>185</v>
      </c>
      <c r="B187">
        <f>A187*Sheet1!$B$2/100</f>
        <v>3.4960005000000001</v>
      </c>
      <c r="C187">
        <v>-1.03194676100518</v>
      </c>
      <c r="D187">
        <v>-1.03181075152382</v>
      </c>
      <c r="E187">
        <v>-1.03180648251995</v>
      </c>
      <c r="F187">
        <v>-1.03178524777924</v>
      </c>
      <c r="G187">
        <v>-1.0317757363664399</v>
      </c>
      <c r="H187">
        <v>-1.0317483330128601</v>
      </c>
      <c r="K187">
        <f>(Sheet1!$G$2*3/(5*Sheet1!$G$3^2))*(1-2.5*EXP(-Sheet1!$G$3*(B187-$K$1)) + 1.5*EXP(-(5/3)*Sheet1!$G$3*(B187-$K$1)))</f>
        <v>0.14161851589369973</v>
      </c>
      <c r="M187">
        <f>(Sheet1!$K$2/(2*Sheet1!$K$3^2))*(1-EXP(-Sheet1!$K$3*(B187-$K$1)))^2</f>
        <v>0.14029919252373027</v>
      </c>
    </row>
    <row r="188" spans="1:13" x14ac:dyDescent="0.25">
      <c r="A188">
        <f t="shared" si="2"/>
        <v>186</v>
      </c>
      <c r="B188">
        <f>A188*Sheet1!$B$2/100</f>
        <v>3.5148978</v>
      </c>
      <c r="C188">
        <v>-1.03121044956679</v>
      </c>
      <c r="D188">
        <v>-1.03106725848223</v>
      </c>
      <c r="E188">
        <v>-1.0310607285417599</v>
      </c>
      <c r="F188">
        <v>-1.03103946721317</v>
      </c>
      <c r="G188">
        <v>-1.0310300916075601</v>
      </c>
      <c r="H188">
        <v>-1.03100068073508</v>
      </c>
      <c r="K188">
        <f>(Sheet1!$G$2*3/(5*Sheet1!$G$3^2))*(1-2.5*EXP(-Sheet1!$G$3*(B188-$K$1)) + 1.5*EXP(-(5/3)*Sheet1!$G$3*(B188-$K$1)))</f>
        <v>0.14228394622816623</v>
      </c>
      <c r="M188">
        <f>(Sheet1!$K$2/(2*Sheet1!$K$3^2))*(1-EXP(-Sheet1!$K$3*(B188-$K$1)))^2</f>
        <v>0.1409720428559082</v>
      </c>
    </row>
    <row r="189" spans="1:13" x14ac:dyDescent="0.25">
      <c r="A189">
        <f t="shared" si="2"/>
        <v>187</v>
      </c>
      <c r="B189">
        <f>A189*Sheet1!$B$2/100</f>
        <v>3.5337950999999999</v>
      </c>
      <c r="C189">
        <v>-1.03048793502922</v>
      </c>
      <c r="D189">
        <v>-1.0303378949711699</v>
      </c>
      <c r="E189">
        <v>-1.03032914150781</v>
      </c>
      <c r="F189">
        <v>-1.0303079100822701</v>
      </c>
      <c r="G189">
        <v>-1.0302986939547001</v>
      </c>
      <c r="H189">
        <v>-1.0302674107396499</v>
      </c>
      <c r="K189">
        <f>(Sheet1!$G$2*3/(5*Sheet1!$G$3^2))*(1-2.5*EXP(-Sheet1!$G$3*(B189-$K$1)) + 1.5*EXP(-(5/3)*Sheet1!$G$3*(B189-$K$1)))</f>
        <v>0.14293711592651584</v>
      </c>
      <c r="M189">
        <f>(Sheet1!$K$2/(2*Sheet1!$K$3^2))*(1-EXP(-Sheet1!$K$3*(B189-$K$1)))^2</f>
        <v>0.1416330278430831</v>
      </c>
    </row>
    <row r="190" spans="1:13" x14ac:dyDescent="0.25">
      <c r="A190">
        <f t="shared" si="2"/>
        <v>188</v>
      </c>
      <c r="B190">
        <f>A190*Sheet1!$B$2/100</f>
        <v>3.5526923999999998</v>
      </c>
      <c r="C190">
        <v>-1.02977904599175</v>
      </c>
      <c r="D190">
        <v>-1.0296224956036799</v>
      </c>
      <c r="E190">
        <v>-1.0296115599925499</v>
      </c>
      <c r="F190">
        <v>-1.0295904132775899</v>
      </c>
      <c r="G190">
        <v>-1.02958137933655</v>
      </c>
      <c r="H190">
        <v>-1.02954836123919</v>
      </c>
      <c r="K190">
        <f>(Sheet1!$G$2*3/(5*Sheet1!$G$3^2))*(1-2.5*EXP(-Sheet1!$G$3*(B190-$K$1)) + 1.5*EXP(-(5/3)*Sheet1!$G$3*(B190-$K$1)))</f>
        <v>0.14357821022767758</v>
      </c>
      <c r="M190">
        <f>(Sheet1!$K$2/(2*Sheet1!$K$3^2))*(1-EXP(-Sheet1!$K$3*(B190-$K$1)))^2</f>
        <v>0.14228232255627107</v>
      </c>
    </row>
    <row r="191" spans="1:13" x14ac:dyDescent="0.25">
      <c r="A191">
        <f t="shared" si="2"/>
        <v>189</v>
      </c>
      <c r="B191">
        <f>A191*Sheet1!$B$2/100</f>
        <v>3.5715897000000001</v>
      </c>
      <c r="C191">
        <v>-1.02908361013562</v>
      </c>
      <c r="D191">
        <v>-1.02892089323888</v>
      </c>
      <c r="E191">
        <v>-1.0289078205957001</v>
      </c>
      <c r="F191">
        <v>-1.02888681162845</v>
      </c>
      <c r="G191">
        <v>-1.02887798158866</v>
      </c>
      <c r="H191">
        <v>-1.0288433677883699</v>
      </c>
      <c r="K191">
        <f>(Sheet1!$G$2*3/(5*Sheet1!$G$3^2))*(1-2.5*EXP(-Sheet1!$G$3*(B191-$K$1)) + 1.5*EXP(-(5/3)*Sheet1!$G$3*(B191-$K$1)))</f>
        <v>0.14420741331797018</v>
      </c>
      <c r="M191">
        <f>(Sheet1!$K$2/(2*Sheet1!$K$3^2))*(1-EXP(-Sheet1!$K$3*(B191-$K$1)))^2</f>
        <v>0.14292010101110778</v>
      </c>
    </row>
    <row r="192" spans="1:13" x14ac:dyDescent="0.25">
      <c r="A192">
        <f t="shared" si="2"/>
        <v>190</v>
      </c>
      <c r="B192">
        <f>A192*Sheet1!$B$2/100</f>
        <v>3.590487</v>
      </c>
      <c r="C192">
        <v>-1.0284014543890501</v>
      </c>
      <c r="D192">
        <v>-1.0282329191728601</v>
      </c>
      <c r="E192">
        <v>-1.0282177581342899</v>
      </c>
      <c r="F192">
        <v>-1.0281969381039699</v>
      </c>
      <c r="G192">
        <v>-1.02818833265929</v>
      </c>
      <c r="H192">
        <v>-1.02815226351363</v>
      </c>
      <c r="K192">
        <f>(Sheet1!$G$2*3/(5*Sheet1!$G$3^2))*(1-2.5*EXP(-Sheet1!$G$3*(B192-$K$1)) + 1.5*EXP(-(5/3)*Sheet1!$G$3*(B192-$K$1)))</f>
        <v>0.14482490824565308</v>
      </c>
      <c r="M192">
        <f>(Sheet1!$K$2/(2*Sheet1!$K$3^2))*(1-EXP(-Sheet1!$K$3*(B192-$K$1)))^2</f>
        <v>0.14354653609256718</v>
      </c>
    </row>
    <row r="193" spans="1:13" x14ac:dyDescent="0.25">
      <c r="A193">
        <f t="shared" si="2"/>
        <v>191</v>
      </c>
      <c r="B193">
        <f>A193*Sheet1!$B$2/100</f>
        <v>3.6093842999999999</v>
      </c>
      <c r="C193">
        <v>-1.0277324050846099</v>
      </c>
      <c r="D193">
        <v>-1.02755840332231</v>
      </c>
      <c r="E193">
        <v>-1.02754120582808</v>
      </c>
      <c r="F193">
        <v>-1.0275206240076999</v>
      </c>
      <c r="G193">
        <v>-1.0275122628081499</v>
      </c>
      <c r="H193">
        <v>-1.0274748793361399</v>
      </c>
      <c r="K193">
        <f>(Sheet1!$G$2*3/(5*Sheet1!$G$3^2))*(1-2.5*EXP(-Sheet1!$G$3*(B193-$K$1)) + 1.5*EXP(-(5/3)*Sheet1!$G$3*(B193-$K$1)))</f>
        <v>0.14543087684127037</v>
      </c>
      <c r="M193">
        <f>(Sheet1!$K$2/(2*Sheet1!$K$3^2))*(1-EXP(-Sheet1!$K$3*(B193-$K$1)))^2</f>
        <v>0.14416179948498939</v>
      </c>
    </row>
    <row r="194" spans="1:13" x14ac:dyDescent="0.25">
      <c r="A194">
        <f t="shared" si="2"/>
        <v>192</v>
      </c>
      <c r="B194">
        <f>A194*Sheet1!$B$2/100</f>
        <v>3.6282815999999998</v>
      </c>
      <c r="C194">
        <v>-1.0270762881093201</v>
      </c>
      <c r="D194">
        <v>-1.0268971744011499</v>
      </c>
      <c r="E194">
        <v>-1.0268779954784399</v>
      </c>
      <c r="F194">
        <v>-1.02685769916527</v>
      </c>
      <c r="G194">
        <v>-1.02684960079794</v>
      </c>
      <c r="H194">
        <v>-1.02681104418812</v>
      </c>
      <c r="K194">
        <f>(Sheet1!$G$2*3/(5*Sheet1!$G$3^2))*(1-2.5*EXP(-Sheet1!$G$3*(B194-$K$1)) + 1.5*EXP(-(5/3)*Sheet1!$G$3*(B194-$K$1)))</f>
        <v>0.14602549964351874</v>
      </c>
      <c r="M194">
        <f>(Sheet1!$K$2/(2*Sheet1!$K$3^2))*(1-EXP(-Sheet1!$K$3*(B194-$K$1)))^2</f>
        <v>0.14476606160716068</v>
      </c>
    </row>
    <row r="195" spans="1:13" x14ac:dyDescent="0.25">
      <c r="A195">
        <f t="shared" si="2"/>
        <v>193</v>
      </c>
      <c r="B195">
        <f>A195*Sheet1!$B$2/100</f>
        <v>3.6471788999999997</v>
      </c>
      <c r="C195">
        <v>-1.02643292904757</v>
      </c>
      <c r="D195">
        <v>-1.02624906009034</v>
      </c>
      <c r="E195">
        <v>-1.02622795764073</v>
      </c>
      <c r="F195">
        <v>-1.0262079921052301</v>
      </c>
      <c r="G195">
        <v>-1.02620017407909</v>
      </c>
      <c r="H195">
        <v>-1.0261605852223901</v>
      </c>
      <c r="K195">
        <f>(Sheet1!$G$2*3/(5*Sheet1!$G$3^2))*(1-2.5*EXP(-Sheet1!$G$3*(B195-$K$1)) + 1.5*EXP(-(5/3)*Sheet1!$G$3*(B195-$K$1)))</f>
        <v>0.14660895583038183</v>
      </c>
      <c r="M195">
        <f>(Sheet1!$K$2/(2*Sheet1!$K$3^2))*(1-EXP(-Sheet1!$K$3*(B195-$K$1)))^2</f>
        <v>0.14535949155220138</v>
      </c>
    </row>
    <row r="196" spans="1:13" x14ac:dyDescent="0.25">
      <c r="A196">
        <f t="shared" si="2"/>
        <v>194</v>
      </c>
      <c r="B196">
        <f>A196*Sheet1!$B$2/100</f>
        <v>3.6660762</v>
      </c>
      <c r="C196">
        <v>-1.0258021533172601</v>
      </c>
      <c r="D196">
        <v>-1.02561388720084</v>
      </c>
      <c r="E196">
        <v>-1.0255909217903201</v>
      </c>
      <c r="F196">
        <v>-1.0255713302332099</v>
      </c>
      <c r="G196">
        <v>-1.0255638089674599</v>
      </c>
      <c r="H196">
        <v>-1.0255233280151299</v>
      </c>
      <c r="K196">
        <f>(Sheet1!$G$2*3/(5*Sheet1!$G$3^2))*(1-2.5*EXP(-Sheet1!$G$3*(B196-$K$1)) + 1.5*EXP(-(5/3)*Sheet1!$G$3*(B196-$K$1)))</f>
        <v>0.14718142315528426</v>
      </c>
      <c r="M196">
        <f>(Sheet1!$K$2/(2*Sheet1!$K$3^2))*(1-EXP(-Sheet1!$K$3*(B196-$K$1)))^2</f>
        <v>0.14594225703202607</v>
      </c>
    </row>
    <row r="197" spans="1:13" x14ac:dyDescent="0.25">
      <c r="A197">
        <f t="shared" ref="A197:A260" si="3">A196+1</f>
        <v>195</v>
      </c>
      <c r="B197">
        <f>A197*Sheet1!$B$2/100</f>
        <v>3.6849734999999999</v>
      </c>
      <c r="C197">
        <v>-1.0251837862991899</v>
      </c>
      <c r="D197">
        <v>-1.02499148183012</v>
      </c>
      <c r="E197">
        <v>-1.0249667164824401</v>
      </c>
      <c r="F197">
        <v>-1.0249475399994601</v>
      </c>
      <c r="G197">
        <v>-1.0249403308154099</v>
      </c>
      <c r="H197">
        <v>-1.02489909676194</v>
      </c>
      <c r="K197">
        <f>(Sheet1!$G$2*3/(5*Sheet1!$G$3^2))*(1-2.5*EXP(-Sheet1!$G$3*(B197-$K$1)) + 1.5*EXP(-(5/3)*Sheet1!$G$3*(B197-$K$1)))</f>
        <v>0.14774307788802782</v>
      </c>
      <c r="M197">
        <f>(Sheet1!$K$2/(2*Sheet1!$K$3^2))*(1-EXP(-Sheet1!$K$3*(B197-$K$1)))^2</f>
        <v>0.14651452432615222</v>
      </c>
    </row>
    <row r="198" spans="1:13" x14ac:dyDescent="0.25">
      <c r="A198">
        <f t="shared" si="3"/>
        <v>196</v>
      </c>
      <c r="B198">
        <f>A198*Sheet1!$B$2/100</f>
        <v>3.7038707999999998</v>
      </c>
      <c r="C198">
        <v>-1.0245776534601201</v>
      </c>
      <c r="D198">
        <v>-1.0243816695121799</v>
      </c>
      <c r="E198">
        <v>-1.0243551695058599</v>
      </c>
      <c r="F198">
        <v>-1.02433644706001</v>
      </c>
      <c r="G198">
        <v>-1.02432956417619</v>
      </c>
      <c r="H198">
        <v>-1.0242877144671101</v>
      </c>
      <c r="K198">
        <f>(Sheet1!$G$2*3/(5*Sheet1!$G$3^2))*(1-2.5*EXP(-Sheet1!$G$3*(B198-$K$1)) + 1.5*EXP(-(5/3)*Sheet1!$G$3*(B198-$K$1)))</f>
        <v>0.14829409476028341</v>
      </c>
      <c r="M198">
        <f>(Sheet1!$K$2/(2*Sheet1!$K$3^2))*(1-EXP(-Sheet1!$K$3*(B198-$K$1)))^2</f>
        <v>0.1470764582346418</v>
      </c>
    </row>
    <row r="199" spans="1:13" x14ac:dyDescent="0.25">
      <c r="A199">
        <f t="shared" si="3"/>
        <v>197</v>
      </c>
      <c r="B199">
        <f>A199*Sheet1!$B$2/100</f>
        <v>3.7227680999999997</v>
      </c>
      <c r="C199">
        <v>-1.0239835804696</v>
      </c>
      <c r="D199">
        <v>-1.0237842753612401</v>
      </c>
      <c r="E199">
        <v>-1.0237561080305699</v>
      </c>
      <c r="F199">
        <v>-1.0237378764313001</v>
      </c>
      <c r="G199">
        <v>-1.0237313329617701</v>
      </c>
      <c r="H199">
        <v>-1.02368900312622</v>
      </c>
      <c r="K199">
        <f>(Sheet1!$G$2*3/(5*Sheet1!$G$3^2))*(1-2.5*EXP(-Sheet1!$G$3*(B199-$K$1)) + 1.5*EXP(-(5/3)*Sheet1!$G$3*(B199-$K$1)))</f>
        <v>0.14883464691542053</v>
      </c>
      <c r="M199">
        <f>(Sheet1!$K$2/(2*Sheet1!$K$3^2))*(1-EXP(-Sheet1!$K$3*(B199-$K$1)))^2</f>
        <v>0.14762822203497131</v>
      </c>
    </row>
    <row r="200" spans="1:13" x14ac:dyDescent="0.25">
      <c r="A200">
        <f t="shared" si="3"/>
        <v>198</v>
      </c>
      <c r="B200">
        <f>A200*Sheet1!$B$2/100</f>
        <v>3.7416654</v>
      </c>
      <c r="C200">
        <v>-1.02340139331077</v>
      </c>
      <c r="D200">
        <v>-1.0231991242093901</v>
      </c>
      <c r="E200">
        <v>-1.02316935874965</v>
      </c>
      <c r="F200">
        <v>-1.0231516526387801</v>
      </c>
      <c r="G200">
        <v>-1.02314546059436</v>
      </c>
      <c r="H200">
        <v>-1.0231027839020701</v>
      </c>
      <c r="K200">
        <f>(Sheet1!$G$2*3/(5*Sheet1!$G$3^2))*(1-2.5*EXP(-Sheet1!$G$3*(B200-$K$1)) + 1.5*EXP(-(5/3)*Sheet1!$G$3*(B200-$K$1)))</f>
        <v>0.14936490586246609</v>
      </c>
      <c r="M200">
        <f>(Sheet1!$K$2/(2*Sheet1!$K$3^2))*(1-EXP(-Sheet1!$K$3*(B200-$K$1)))^2</f>
        <v>0.14816997744263247</v>
      </c>
    </row>
    <row r="201" spans="1:13" x14ac:dyDescent="0.25">
      <c r="A201">
        <f t="shared" si="3"/>
        <v>199</v>
      </c>
      <c r="B201">
        <f>A201*Sheet1!$B$2/100</f>
        <v>3.7605626999999999</v>
      </c>
      <c r="C201">
        <v>-1.02283091838544</v>
      </c>
      <c r="D201">
        <v>-1.0226260407382399</v>
      </c>
      <c r="E201">
        <v>-1.0225947480153099</v>
      </c>
      <c r="F201">
        <v>-1.0225775998592701</v>
      </c>
      <c r="G201">
        <v>-1.02257177015158</v>
      </c>
      <c r="H201">
        <v>-1.022528877294</v>
      </c>
      <c r="K201">
        <f>(Sheet1!$G$2*3/(5*Sheet1!$G$3^2))*(1-2.5*EXP(-Sheet1!$G$3*(B201-$K$1)) + 1.5*EXP(-(5/3)*Sheet1!$G$3*(B201-$K$1)))</f>
        <v>0.14988504143399181</v>
      </c>
      <c r="M201">
        <f>(Sheet1!$K$2/(2*Sheet1!$K$3^2))*(1-EXP(-Sheet1!$K$3*(B201-$K$1)))^2</f>
        <v>0.14870188457527736</v>
      </c>
    </row>
    <row r="202" spans="1:13" x14ac:dyDescent="0.25">
      <c r="A202">
        <f t="shared" si="3"/>
        <v>200</v>
      </c>
      <c r="B202">
        <f>A202*Sheet1!$B$2/100</f>
        <v>3.7794599999999998</v>
      </c>
      <c r="C202">
        <v>-1.02227198261361</v>
      </c>
      <c r="D202">
        <v>-1.02206484960473</v>
      </c>
      <c r="E202">
        <v>-1.0220321019693599</v>
      </c>
      <c r="F202">
        <v>-1.02201554205741</v>
      </c>
      <c r="G202">
        <v>-1.0220100845055899</v>
      </c>
      <c r="H202">
        <v>-1.0219671033006801</v>
      </c>
      <c r="K202">
        <f>(Sheet1!$G$2*3/(5*Sheet1!$G$3^2))*(1-2.5*EXP(-Sheet1!$G$3*(B202-$K$1)) + 1.5*EXP(-(5/3)*Sheet1!$G$3*(B202-$K$1)))</f>
        <v>0.15039522174773975</v>
      </c>
      <c r="M202">
        <f>(Sheet1!$K$2/(2*Sheet1!$K$3^2))*(1-EXP(-Sheet1!$K$3*(B202-$K$1)))^2</f>
        <v>0.14922410192022686</v>
      </c>
    </row>
    <row r="203" spans="1:13" x14ac:dyDescent="0.25">
      <c r="A203">
        <f t="shared" si="3"/>
        <v>201</v>
      </c>
      <c r="B203">
        <f>A203*Sheet1!$B$2/100</f>
        <v>3.7983572999999997</v>
      </c>
      <c r="C203">
        <v>-1.0217244135275301</v>
      </c>
      <c r="D203">
        <v>-1.0215153755613</v>
      </c>
      <c r="E203">
        <v>-1.02148124666816</v>
      </c>
      <c r="F203">
        <v>-1.0214653031162599</v>
      </c>
      <c r="G203">
        <v>-1.0214602264561099</v>
      </c>
      <c r="H203">
        <v>-1.02141728157644</v>
      </c>
      <c r="K203">
        <f>(Sheet1!$G$2*3/(5*Sheet1!$G$3^2))*(1-2.5*EXP(-Sheet1!$G$3*(B203-$K$1)) + 1.5*EXP(-(5/3)*Sheet1!$G$3*(B203-$K$1)))</f>
        <v>0.15089561317180117</v>
      </c>
      <c r="M203">
        <f>(Sheet1!$K$2/(2*Sheet1!$K$3^2))*(1-EXP(-Sheet1!$K$3*(B203-$K$1)))^2</f>
        <v>0.14973678630517118</v>
      </c>
    </row>
    <row r="204" spans="1:13" x14ac:dyDescent="0.25">
      <c r="A204">
        <f t="shared" si="3"/>
        <v>202</v>
      </c>
      <c r="B204">
        <f>A204*Sheet1!$B$2/100</f>
        <v>3.8172546000000001</v>
      </c>
      <c r="C204">
        <v>-1.02118803936067</v>
      </c>
      <c r="D204">
        <v>-1.0209774435704999</v>
      </c>
      <c r="E204">
        <v>-1.02094200820222</v>
      </c>
      <c r="F204">
        <v>-1.0209267069621999</v>
      </c>
      <c r="G204">
        <v>-1.0209220188577199</v>
      </c>
      <c r="H204">
        <v>-1.02087923158125</v>
      </c>
      <c r="K204">
        <f>(Sheet1!$G$2*3/(5*Sheet1!$G$3^2))*(1-2.5*EXP(-Sheet1!$G$3*(B204-$K$1)) + 1.5*EXP(-(5/3)*Sheet1!$G$3*(B204-$K$1)))</f>
        <v>0.15138638029317325</v>
      </c>
      <c r="M204">
        <f>(Sheet1!$K$2/(2*Sheet1!$K$3^2))*(1-EXP(-Sheet1!$K$3*(B204-$K$1)))^2</f>
        <v>0.15024009287189855</v>
      </c>
    </row>
    <row r="205" spans="1:13" x14ac:dyDescent="0.25">
      <c r="A205">
        <f t="shared" si="3"/>
        <v>203</v>
      </c>
      <c r="B205">
        <f>A205*Sheet1!$B$2/100</f>
        <v>3.8361518999999999</v>
      </c>
      <c r="C205">
        <v>-1.0206626891316699</v>
      </c>
      <c r="D205">
        <v>-1.0204508789143401</v>
      </c>
      <c r="E205">
        <v>-1.02041421281054</v>
      </c>
      <c r="F205">
        <v>-1.02039957768428</v>
      </c>
      <c r="G205">
        <v>-1.02039528474132</v>
      </c>
      <c r="H205">
        <v>-1.02035277272435</v>
      </c>
      <c r="K205">
        <f>(Sheet1!$G$2*3/(5*Sheet1!$G$3^2))*(1-2.5*EXP(-Sheet1!$G$3*(B205-$K$1)) + 1.5*EXP(-(5/3)*Sheet1!$G$3*(B205-$K$1)))</f>
        <v>0.15186768588952557</v>
      </c>
      <c r="M205">
        <f>(Sheet1!$K$2/(2*Sheet1!$K$3^2))*(1-EXP(-Sheet1!$K$3*(B205-$K$1)))^2</f>
        <v>0.15073417505289471</v>
      </c>
    </row>
    <row r="206" spans="1:13" x14ac:dyDescent="0.25">
      <c r="A206">
        <f t="shared" si="3"/>
        <v>204</v>
      </c>
      <c r="B206">
        <f>A206*Sheet1!$B$2/100</f>
        <v>3.8550491999999998</v>
      </c>
      <c r="C206">
        <v>-1.0201481927235001</v>
      </c>
      <c r="D206">
        <v>-1.0199355072983101</v>
      </c>
      <c r="E206">
        <v>-1.0198976869898999</v>
      </c>
      <c r="F206">
        <v>-1.0198837396481299</v>
      </c>
      <c r="G206">
        <v>-1.0198798474301001</v>
      </c>
      <c r="H206">
        <v>-1.01983772450184</v>
      </c>
      <c r="K206">
        <f>(Sheet1!$G$2*3/(5*Sheet1!$G$3^2))*(1-2.5*EXP(-Sheet1!$G$3*(B206-$K$1)) + 1.5*EXP(-(5/3)*Sheet1!$G$3*(B206-$K$1)))</f>
        <v>0.15233969090401422</v>
      </c>
      <c r="M206">
        <f>(Sheet1!$K$2/(2*Sheet1!$K$3^2))*(1-EXP(-Sheet1!$K$3*(B206-$K$1)))^2</f>
        <v>0.15121918455066327</v>
      </c>
    </row>
    <row r="207" spans="1:13" x14ac:dyDescent="0.25">
      <c r="A207">
        <f t="shared" si="3"/>
        <v>205</v>
      </c>
      <c r="B207">
        <f>A207*Sheet1!$B$2/100</f>
        <v>3.8739464999999997</v>
      </c>
      <c r="C207">
        <v>-1.0196443809579601</v>
      </c>
      <c r="D207">
        <v>-1.01943115495042</v>
      </c>
      <c r="E207">
        <v>-1.0193922575990899</v>
      </c>
      <c r="F207">
        <v>-1.0193790176045501</v>
      </c>
      <c r="G207">
        <v>-1.0193755306500001</v>
      </c>
      <c r="H207">
        <v>-1.01933390662806</v>
      </c>
      <c r="K207">
        <f>(Sheet1!$G$2*3/(5*Sheet1!$G$3^2))*(1-2.5*EXP(-Sheet1!$G$3*(B207-$K$1)) + 1.5*EXP(-(5/3)*Sheet1!$G$3*(B207-$K$1)))</f>
        <v>0.15280255442298935</v>
      </c>
      <c r="M207">
        <f>(Sheet1!$K$2/(2*Sheet1!$K$3^2))*(1-EXP(-Sheet1!$K$3*(B207-$K$1)))^2</f>
        <v>0.15169527131962374</v>
      </c>
    </row>
    <row r="208" spans="1:13" x14ac:dyDescent="0.25">
      <c r="A208">
        <f t="shared" si="3"/>
        <v>206</v>
      </c>
      <c r="B208">
        <f>A208*Sheet1!$B$2/100</f>
        <v>3.8928438000000001</v>
      </c>
      <c r="C208">
        <v>-1.0191510856657799</v>
      </c>
      <c r="D208">
        <v>-1.0189376487152899</v>
      </c>
      <c r="E208">
        <v>-1.01889775195834</v>
      </c>
      <c r="F208">
        <v>-1.0188852367929999</v>
      </c>
      <c r="G208">
        <v>-1.0188821586349499</v>
      </c>
      <c r="H208">
        <v>-1.0188411391611301</v>
      </c>
      <c r="K208">
        <f>(Sheet1!$G$2*3/(5*Sheet1!$G$3^2))*(1-2.5*EXP(-Sheet1!$G$3*(B208-$K$1)) + 1.5*EXP(-(5/3)*Sheet1!$G$3*(B208-$K$1)))</f>
        <v>0.15325643365644803</v>
      </c>
      <c r="M208">
        <f>(Sheet1!$K$2/(2*Sheet1!$K$3^2))*(1-EXP(-Sheet1!$K$3*(B208-$K$1)))^2</f>
        <v>0.15216258355045004</v>
      </c>
    </row>
    <row r="209" spans="1:13" x14ac:dyDescent="0.25">
      <c r="A209">
        <f t="shared" si="3"/>
        <v>207</v>
      </c>
      <c r="B209">
        <f>A209*Sheet1!$B$2/100</f>
        <v>3.9117411</v>
      </c>
      <c r="C209">
        <v>-1.01866813975243</v>
      </c>
      <c r="D209">
        <v>-1.0184548161435101</v>
      </c>
      <c r="E209">
        <v>-1.0184139979440501</v>
      </c>
      <c r="F209">
        <v>-1.01840222304007</v>
      </c>
      <c r="G209">
        <v>-1.0183995562268899</v>
      </c>
      <c r="H209">
        <v>-1.01835924262259</v>
      </c>
      <c r="K209">
        <f>(Sheet1!$G$2*3/(5*Sheet1!$G$3^2))*(1-2.5*EXP(-Sheet1!$G$3*(B209-$K$1)) + 1.5*EXP(-(5/3)*Sheet1!$G$3*(B209-$K$1)))</f>
        <v>0.15370148392109087</v>
      </c>
      <c r="M209">
        <f>(Sheet1!$K$2/(2*Sheet1!$K$3^2))*(1-EXP(-Sheet1!$K$3*(B209-$K$1)))^2</f>
        <v>0.15262126765671868</v>
      </c>
    </row>
    <row r="210" spans="1:13" x14ac:dyDescent="0.25">
      <c r="A210">
        <f t="shared" si="3"/>
        <v>208</v>
      </c>
      <c r="B210">
        <f>A210*Sheet1!$B$2/100</f>
        <v>3.9306383999999999</v>
      </c>
      <c r="C210">
        <v>-1.01819537725981</v>
      </c>
      <c r="D210">
        <v>-1.01798248557635</v>
      </c>
      <c r="E210">
        <v>-1.0179408240789101</v>
      </c>
      <c r="F210">
        <v>-1.0179298028530299</v>
      </c>
      <c r="G210">
        <v>-1.0179275489708599</v>
      </c>
      <c r="H210">
        <v>-1.01788803811137</v>
      </c>
      <c r="K210">
        <f>(Sheet1!$G$2*3/(5*Sheet1!$G$3^2))*(1-2.5*EXP(-Sheet1!$G$3*(B210-$K$1)) + 1.5*EXP(-(5/3)*Sheet1!$G$3*(B210-$K$1)))</f>
        <v>0.15413785862584639</v>
      </c>
      <c r="M210">
        <f>(Sheet1!$K$2/(2*Sheet1!$K$3^2))*(1-EXP(-Sheet1!$K$3*(B210-$K$1)))^2</f>
        <v>0.15307146826374193</v>
      </c>
    </row>
    <row r="211" spans="1:13" x14ac:dyDescent="0.25">
      <c r="A211">
        <f t="shared" si="3"/>
        <v>209</v>
      </c>
      <c r="B211">
        <f>A211*Sheet1!$B$2/100</f>
        <v>3.9495356999999998</v>
      </c>
      <c r="C211">
        <v>-1.017732633424</v>
      </c>
      <c r="D211">
        <v>-1.0175204862260001</v>
      </c>
      <c r="E211">
        <v>-1.0174780596175099</v>
      </c>
      <c r="F211">
        <v>-1.0174678035086999</v>
      </c>
      <c r="G211">
        <v>-1.01746596320511</v>
      </c>
      <c r="H211">
        <v>-1.01742734741215</v>
      </c>
      <c r="K211">
        <f>(Sheet1!$G$2*3/(5*Sheet1!$G$3^2))*(1-2.5*EXP(-Sheet1!$G$3*(B211-$K$1)) + 1.5*EXP(-(5/3)*Sheet1!$G$3*(B211-$K$1)))</f>
        <v>0.15456570925973373</v>
      </c>
      <c r="M211">
        <f>(Sheet1!$K$2/(2*Sheet1!$K$3^2))*(1-EXP(-Sheet1!$K$3*(B211-$K$1)))^2</f>
        <v>0.15351332819946609</v>
      </c>
    </row>
    <row r="212" spans="1:13" x14ac:dyDescent="0.25">
      <c r="A212">
        <f t="shared" si="3"/>
        <v>210</v>
      </c>
      <c r="B212">
        <f>A212*Sheet1!$B$2/100</f>
        <v>3.9684330000000001</v>
      </c>
      <c r="C212">
        <v>-1.0172797447292199</v>
      </c>
      <c r="D212">
        <v>-1.0170686482514799</v>
      </c>
      <c r="E212">
        <v>-1.0170255346277399</v>
      </c>
      <c r="F212">
        <v>-1.01701605313766</v>
      </c>
      <c r="G212">
        <v>-1.01701462614661</v>
      </c>
      <c r="H212">
        <v>-1.0169769930983401</v>
      </c>
      <c r="K212">
        <f>(Sheet1!$G$2*3/(5*Sheet1!$G$3^2))*(1-2.5*EXP(-Sheet1!$G$3*(B212-$K$1)) + 1.5*EXP(-(5/3)*Sheet1!$G$3*(B212-$K$1)))</f>
        <v>0.15498518538193887</v>
      </c>
      <c r="M212">
        <f>(Sheet1!$K$2/(2*Sheet1!$K$3^2))*(1-EXP(-Sheet1!$K$3*(B212-$K$1)))^2</f>
        <v>0.15394698848732086</v>
      </c>
    </row>
    <row r="213" spans="1:13" x14ac:dyDescent="0.25">
      <c r="A213">
        <f t="shared" si="3"/>
        <v>211</v>
      </c>
      <c r="B213">
        <f>A213*Sheet1!$B$2/100</f>
        <v>3.9873303</v>
      </c>
      <c r="C213">
        <v>-1.0168365489581299</v>
      </c>
      <c r="D213">
        <v>-1.01662680283036</v>
      </c>
      <c r="E213">
        <v>-1.0165830800678699</v>
      </c>
      <c r="F213">
        <v>-1.0165743808040599</v>
      </c>
      <c r="G213">
        <v>-1.0165733659718801</v>
      </c>
      <c r="H213">
        <v>-1.0165367986296301</v>
      </c>
      <c r="K213">
        <f>(Sheet1!$G$2*3/(5*Sheet1!$G$3^2))*(1-2.5*EXP(-Sheet1!$G$3*(B213-$K$1)) + 1.5*EXP(-(5/3)*Sheet1!$G$3*(B213-$K$1)))</f>
        <v>0.15539643461398614</v>
      </c>
      <c r="M213">
        <f>(Sheet1!$K$2/(2*Sheet1!$K$3^2))*(1-EXP(-Sheet1!$K$3*(B213-$K$1)))^2</f>
        <v>0.15437258834091178</v>
      </c>
    </row>
    <row r="214" spans="1:13" x14ac:dyDescent="0.25">
      <c r="A214">
        <f t="shared" si="3"/>
        <v>212</v>
      </c>
      <c r="B214">
        <f>A214*Sheet1!$B$2/100</f>
        <v>4.0062275999999999</v>
      </c>
      <c r="C214">
        <v>-1.01640288523867</v>
      </c>
      <c r="D214">
        <v>-1.0161947822264199</v>
      </c>
      <c r="E214">
        <v>-1.0161505278595899</v>
      </c>
      <c r="F214">
        <v>-1.0161426165810601</v>
      </c>
      <c r="G214">
        <v>-1.0161420118934199</v>
      </c>
      <c r="H214">
        <v>-1.01610658844449</v>
      </c>
      <c r="K214">
        <f>(Sheet1!$G$2*3/(5*Sheet1!$G$3^2))*(1-2.5*EXP(-Sheet1!$G$3*(B214-$K$1)) + 1.5*EXP(-(5/3)*Sheet1!$G$3*(B214-$K$1)))</f>
        <v>0.1557996026338907</v>
      </c>
      <c r="M214">
        <f>(Sheet1!$K$2/(2*Sheet1!$K$3^2))*(1-EXP(-Sheet1!$K$3*(B214-$K$1)))^2</f>
        <v>0.15479026516045047</v>
      </c>
    </row>
    <row r="215" spans="1:13" x14ac:dyDescent="0.25">
      <c r="A215">
        <f t="shared" si="3"/>
        <v>213</v>
      </c>
      <c r="B215">
        <f>A215*Sheet1!$B$2/100</f>
        <v>4.0251248999999998</v>
      </c>
      <c r="C215">
        <v>-1.0159785940875199</v>
      </c>
      <c r="D215">
        <v>-1.01577241985337</v>
      </c>
      <c r="E215">
        <v>-1.0157277109571301</v>
      </c>
      <c r="F215">
        <v>-1.01572059162205</v>
      </c>
      <c r="G215">
        <v>-1.01572039423182</v>
      </c>
      <c r="H215">
        <v>-1.0156861880475101</v>
      </c>
      <c r="K215">
        <f>(Sheet1!$G$2*3/(5*Sheet1!$G$3^2))*(1-2.5*EXP(-Sheet1!$G$3*(B215-$K$1)) + 1.5*EXP(-(5/3)*Sheet1!$G$3*(B215-$K$1)))</f>
        <v>0.15619483317218347</v>
      </c>
      <c r="M215">
        <f>(Sheet1!$K$2/(2*Sheet1!$K$3^2))*(1-EXP(-Sheet1!$K$3*(B215-$K$1)))^2</f>
        <v>0.15520015453082453</v>
      </c>
    </row>
    <row r="216" spans="1:13" x14ac:dyDescent="0.25">
      <c r="A216">
        <f t="shared" si="3"/>
        <v>214</v>
      </c>
      <c r="B216">
        <f>A216*Sheet1!$B$2/100</f>
        <v>4.0440221999999997</v>
      </c>
      <c r="C216">
        <v>-1.0155635174503701</v>
      </c>
      <c r="D216">
        <v>-1.0153595503348101</v>
      </c>
      <c r="E216">
        <v>-1.01531446341244</v>
      </c>
      <c r="F216">
        <v>-1.0153081382278899</v>
      </c>
      <c r="G216">
        <v>-1.0153083444836799</v>
      </c>
      <c r="H216">
        <v>-1.01527542409192</v>
      </c>
      <c r="K216">
        <f>(Sheet1!$G$2*3/(5*Sheet1!$G$3^2))*(1-2.5*EXP(-Sheet1!$G$3*(B216-$K$1)) + 1.5*EXP(-(5/3)*Sheet1!$G$3*(B216-$K$1)))</f>
        <v>0.15658226800970426</v>
      </c>
      <c r="M216">
        <f>(Sheet1!$K$2/(2*Sheet1!$K$3^2))*(1-EXP(-Sheet1!$K$3*(B216-$K$1)))^2</f>
        <v>0.15560239022121219</v>
      </c>
    </row>
    <row r="217" spans="1:13" x14ac:dyDescent="0.25">
      <c r="A217">
        <f t="shared" si="3"/>
        <v>215</v>
      </c>
      <c r="B217">
        <f>A217*Sheet1!$B$2/100</f>
        <v>4.0629194999999996</v>
      </c>
      <c r="C217">
        <v>-1.0151574987391001</v>
      </c>
      <c r="D217">
        <v>-1.0149560095604699</v>
      </c>
      <c r="E217">
        <v>-1.0149106204367999</v>
      </c>
      <c r="F217">
        <v>-1.01490508991012</v>
      </c>
      <c r="G217">
        <v>-1.01490569538556</v>
      </c>
      <c r="H217">
        <v>-1.0148741244573301</v>
      </c>
      <c r="K217">
        <f>(Sheet1!$G$2*3/(5*Sheet1!$G$3^2))*(1-2.5*EXP(-Sheet1!$G$3*(B217-$K$1)) + 1.5*EXP(-(5/3)*Sheet1!$G$3*(B217-$K$1)))</f>
        <v>0.1569620469770639</v>
      </c>
      <c r="M217">
        <f>(Sheet1!$K$2/(2*Sheet1!$K$3^2))*(1-EXP(-Sheet1!$K$3*(B217-$K$1)))^2</f>
        <v>0.15599710418615109</v>
      </c>
    </row>
    <row r="218" spans="1:13" x14ac:dyDescent="0.25">
      <c r="A218">
        <f t="shared" si="3"/>
        <v>216</v>
      </c>
      <c r="B218">
        <f>A218*Sheet1!$B$2/100</f>
        <v>4.0818167999999995</v>
      </c>
      <c r="C218">
        <v>-1.0147603828659999</v>
      </c>
      <c r="D218">
        <v>-1.0145616347390001</v>
      </c>
      <c r="E218">
        <v>-1.0145160184587301</v>
      </c>
      <c r="F218">
        <v>-1.01451128145043</v>
      </c>
      <c r="G218">
        <v>-1.01451228097389</v>
      </c>
      <c r="H218">
        <v>-1.0144821183227699</v>
      </c>
      <c r="K218">
        <f>(Sheet1!$G$2*3/(5*Sheet1!$G$3^2))*(1-2.5*EXP(-Sheet1!$G$3*(B218-$K$1)) + 1.5*EXP(-(5/3)*Sheet1!$G$3*(B218-$K$1)))</f>
        <v>0.15733430795568004</v>
      </c>
      <c r="M218">
        <f>(Sheet1!$K$2/(2*Sheet1!$K$3^2))*(1-EXP(-Sheet1!$K$3*(B218-$K$1)))^2</f>
        <v>0.15638442656797513</v>
      </c>
    </row>
    <row r="219" spans="1:13" x14ac:dyDescent="0.25">
      <c r="A219">
        <f t="shared" si="3"/>
        <v>217</v>
      </c>
      <c r="B219">
        <f>A219*Sheet1!$B$2/100</f>
        <v>4.1007140999999994</v>
      </c>
      <c r="C219">
        <v>-1.0143720162751999</v>
      </c>
      <c r="D219">
        <v>-1.01417626444727</v>
      </c>
      <c r="E219">
        <v>-1.01413049517844</v>
      </c>
      <c r="F219">
        <v>-1.01412654895642</v>
      </c>
      <c r="G219">
        <v>-1.0141279366413001</v>
      </c>
      <c r="H219">
        <v>-1.01409923623539</v>
      </c>
      <c r="K219">
        <f>(Sheet1!$G$2*3/(5*Sheet1!$G$3^2))*(1-2.5*EXP(-Sheet1!$G$3*(B219-$K$1)) + 1.5*EXP(-(5/3)*Sheet1!$G$3*(B219-$K$1)))</f>
        <v>0.15769918688029541</v>
      </c>
      <c r="M219">
        <f>(Sheet1!$K$2/(2*Sheet1!$K$3^2))*(1-EXP(-Sheet1!$K$3*(B219-$K$1)))^2</f>
        <v>0.1567644857005373</v>
      </c>
    </row>
    <row r="220" spans="1:13" x14ac:dyDescent="0.25">
      <c r="A220">
        <f t="shared" si="3"/>
        <v>218</v>
      </c>
      <c r="B220">
        <f>A220*Sheet1!$B$2/100</f>
        <v>4.1196114000000001</v>
      </c>
      <c r="C220">
        <v>-1.01399224697136</v>
      </c>
      <c r="D220">
        <v>-1.0137997386764299</v>
      </c>
      <c r="E220">
        <v>-1.01375388961892</v>
      </c>
      <c r="F220">
        <v>-1.01375072991378</v>
      </c>
      <c r="G220">
        <v>-1.0137524991890901</v>
      </c>
      <c r="H220">
        <v>-1.01372531017463</v>
      </c>
      <c r="K220">
        <f>(Sheet1!$G$2*3/(5*Sheet1!$G$3^2))*(1-2.5*EXP(-Sheet1!$G$3*(B220-$K$1)) + 1.5*EXP(-(5/3)*Sheet1!$G$3*(B220-$K$1)))</f>
        <v>0.15805681774289249</v>
      </c>
      <c r="M220">
        <f>(Sheet1!$K$2/(2*Sheet1!$K$3^2))*(1-EXP(-Sheet1!$K$3*(B220-$K$1)))^2</f>
        <v>0.1571374081141402</v>
      </c>
    </row>
    <row r="221" spans="1:13" x14ac:dyDescent="0.25">
      <c r="A221">
        <f t="shared" si="3"/>
        <v>219</v>
      </c>
      <c r="B221">
        <f>A221*Sheet1!$B$2/100</f>
        <v>4.1385087</v>
      </c>
      <c r="C221">
        <v>-1.0136209245458501</v>
      </c>
      <c r="D221">
        <v>-1.0134318988747899</v>
      </c>
      <c r="E221">
        <v>-1.0133860421738199</v>
      </c>
      <c r="F221">
        <v>-1.0133836632351501</v>
      </c>
      <c r="G221">
        <v>-1.0133858068763699</v>
      </c>
      <c r="H221">
        <v>-1.0133601736123501</v>
      </c>
      <c r="K221">
        <f>(Sheet1!$G$2*3/(5*Sheet1!$G$3^2))*(1-2.5*EXP(-Sheet1!$G$3*(B221-$K$1)) + 1.5*EXP(-(5/3)*Sheet1!$G$3*(B221-$K$1)))</f>
        <v>0.15840733259792059</v>
      </c>
      <c r="M221">
        <f>(Sheet1!$K$2/(2*Sheet1!$K$3^2))*(1-EXP(-Sheet1!$K$3*(B221-$K$1)))^2</f>
        <v>0.15750331854159894</v>
      </c>
    </row>
    <row r="222" spans="1:13" x14ac:dyDescent="0.25">
      <c r="A222">
        <f t="shared" si="3"/>
        <v>220</v>
      </c>
      <c r="B222">
        <f>A222*Sheet1!$B$2/100</f>
        <v>4.1574059999999999</v>
      </c>
      <c r="C222">
        <v>-1.0132579002003199</v>
      </c>
      <c r="D222">
        <v>-1.0130725879876199</v>
      </c>
      <c r="E222">
        <v>-1.0130267946521601</v>
      </c>
      <c r="F222">
        <v>-1.0130251893055</v>
      </c>
      <c r="G222">
        <v>-1.0130276994656799</v>
      </c>
      <c r="H222">
        <v>-1.0130036615688001</v>
      </c>
      <c r="K222">
        <f>(Sheet1!$G$2*3/(5*Sheet1!$G$3^2))*(1-2.5*EXP(-Sheet1!$G$3*(B222-$K$1)) + 1.5*EXP(-(5/3)*Sheet1!$G$3*(B222-$K$1)))</f>
        <v>0.15875086156875676</v>
      </c>
      <c r="M222">
        <f>(Sheet1!$K$2/(2*Sheet1!$K$3^2))*(1-EXP(-Sheet1!$K$3*(B222-$K$1)))^2</f>
        <v>0.15786233992536616</v>
      </c>
    </row>
    <row r="223" spans="1:13" x14ac:dyDescent="0.25">
      <c r="A223">
        <f t="shared" si="3"/>
        <v>221</v>
      </c>
      <c r="B223">
        <f>A223*Sheet1!$B$2/100</f>
        <v>4.1763032999999998</v>
      </c>
      <c r="C223">
        <v>-1.0129030267680801</v>
      </c>
      <c r="D223">
        <v>-1.0127216504940499</v>
      </c>
      <c r="E223">
        <v>-1.01267599031997</v>
      </c>
      <c r="F223">
        <v>-1.01267515002446</v>
      </c>
      <c r="G223">
        <v>-1.01267801826543</v>
      </c>
      <c r="H223">
        <v>-1.01265561066465</v>
      </c>
      <c r="K223">
        <f>(Sheet1!$G$2*3/(5*Sheet1!$G$3^2))*(1-2.5*EXP(-Sheet1!$G$3*(B223-$K$1)) + 1.5*EXP(-(5/3)*Sheet1!$G$3*(B223-$K$1)))</f>
        <v>0.1590875328553244</v>
      </c>
      <c r="M223">
        <f>(Sheet1!$K$2/(2*Sheet1!$K$3^2))*(1-EXP(-Sheet1!$K$3*(B223-$K$1)))^2</f>
        <v>0.15821459342565006</v>
      </c>
    </row>
    <row r="224" spans="1:13" x14ac:dyDescent="0.25">
      <c r="A224">
        <f t="shared" si="3"/>
        <v>222</v>
      </c>
      <c r="B224">
        <f>A224*Sheet1!$B$2/100</f>
        <v>4.1952005999999997</v>
      </c>
      <c r="C224">
        <v>-1.01255615873309</v>
      </c>
      <c r="D224">
        <v>-1.0123789324411201</v>
      </c>
      <c r="E224">
        <v>-1.0123334739390499</v>
      </c>
      <c r="F224">
        <v>-1.01233338884547</v>
      </c>
      <c r="G224">
        <v>-1.0123366061690799</v>
      </c>
      <c r="H224">
        <v>-1.0123158591692401</v>
      </c>
      <c r="K224">
        <f>(Sheet1!$G$2*3/(5*Sheet1!$G$3^2))*(1-2.5*EXP(-Sheet1!$G$3*(B224-$K$1)) + 1.5*EXP(-(5/3)*Sheet1!$G$3*(B224-$K$1)))</f>
        <v>0.15941747274279749</v>
      </c>
      <c r="M224">
        <f>(Sheet1!$K$2/(2*Sheet1!$K$3^2))*(1-EXP(-Sheet1!$K$3*(B224-$K$1)))^2</f>
        <v>0.15856019842946181</v>
      </c>
    </row>
    <row r="225" spans="1:13" x14ac:dyDescent="0.25">
      <c r="A225">
        <f t="shared" si="3"/>
        <v>223</v>
      </c>
      <c r="B225">
        <f>A225*Sheet1!$B$2/100</f>
        <v>4.2140978999999996</v>
      </c>
      <c r="C225">
        <v>-1.0122171522468999</v>
      </c>
      <c r="D225">
        <v>-1.01204428147513</v>
      </c>
      <c r="E225">
        <v>-1.01199909180295</v>
      </c>
      <c r="F225">
        <v>-1.01199975081205</v>
      </c>
      <c r="G225">
        <v>-1.0120033076914201</v>
      </c>
      <c r="H225">
        <v>-1.0119842470452001</v>
      </c>
      <c r="K225">
        <f>(Sheet1!$G$2*3/(5*Sheet1!$G$3^2))*(1-2.5*EXP(-Sheet1!$G$3*(B225-$K$1)) + 1.5*EXP(-(5/3)*Sheet1!$G$3*(B225-$K$1)))</f>
        <v>0.15974080561132104</v>
      </c>
      <c r="M225">
        <f>(Sheet1!$K$2/(2*Sheet1!$K$3^2))*(1-EXP(-Sheet1!$K$3*(B225-$K$1)))^2</f>
        <v>0.15889927256052983</v>
      </c>
    </row>
    <row r="226" spans="1:13" x14ac:dyDescent="0.25">
      <c r="A226">
        <f t="shared" si="3"/>
        <v>224</v>
      </c>
      <c r="B226">
        <f>A226*Sheet1!$B$2/100</f>
        <v>4.2329951999999995</v>
      </c>
      <c r="C226">
        <v>-1.0118858651434399</v>
      </c>
      <c r="D226">
        <v>-1.0117175468703501</v>
      </c>
      <c r="E226">
        <v>-1.0116726917701599</v>
      </c>
      <c r="F226">
        <v>-1.0116740825911299</v>
      </c>
      <c r="G226">
        <v>-1.0116779690018101</v>
      </c>
      <c r="H226">
        <v>-1.0116606159894601</v>
      </c>
      <c r="K226">
        <f>(Sheet1!$G$2*3/(5*Sheet1!$G$3^2))*(1-2.5*EXP(-Sheet1!$G$3*(B226-$K$1)) + 1.5*EXP(-(5/3)*Sheet1!$G$3*(B226-$K$1)))</f>
        <v>0.16005765394668239</v>
      </c>
      <c r="M226">
        <f>(Sheet1!$K$2/(2*Sheet1!$K$3^2))*(1-EXP(-Sheet1!$K$3*(B226-$K$1)))^2</f>
        <v>0.15923193169002306</v>
      </c>
    </row>
    <row r="227" spans="1:13" x14ac:dyDescent="0.25">
      <c r="A227">
        <f t="shared" si="3"/>
        <v>225</v>
      </c>
      <c r="B227">
        <f>A227*Sheet1!$B$2/100</f>
        <v>4.2518924999999994</v>
      </c>
      <c r="C227">
        <v>-1.01156215695194</v>
      </c>
      <c r="D227">
        <v>-1.0113985795552201</v>
      </c>
      <c r="E227">
        <v>-1.0113541232946699</v>
      </c>
      <c r="F227">
        <v>-1.01135623250373</v>
      </c>
      <c r="G227">
        <v>-1.0113604379546901</v>
      </c>
      <c r="H227">
        <v>-1.0113448094709401</v>
      </c>
      <c r="K227">
        <f>(Sheet1!$G$2*3/(5*Sheet1!$G$3^2))*(1-2.5*EXP(-Sheet1!$G$3*(B227-$K$1)) + 1.5*EXP(-(5/3)*Sheet1!$G$3*(B227-$K$1)))</f>
        <v>0.16036813835187022</v>
      </c>
      <c r="M227">
        <f>(Sheet1!$K$2/(2*Sheet1!$K$3^2))*(1-EXP(-Sheet1!$K$3*(B227-$K$1)))^2</f>
        <v>0.15955828994802659</v>
      </c>
    </row>
    <row r="228" spans="1:13" x14ac:dyDescent="0.25">
      <c r="A228">
        <f t="shared" si="3"/>
        <v>226</v>
      </c>
      <c r="B228">
        <f>A228*Sheet1!$B$2/100</f>
        <v>4.2707898000000002</v>
      </c>
      <c r="C228">
        <v>-1.0112458889079501</v>
      </c>
      <c r="D228">
        <v>-1.0110872321361799</v>
      </c>
      <c r="E228">
        <v>-1.01104323745416</v>
      </c>
      <c r="F228">
        <v>-1.01104605055287</v>
      </c>
      <c r="G228">
        <v>-1.01105056411734</v>
      </c>
      <c r="H228">
        <v>-1.0110366727648501</v>
      </c>
      <c r="K228">
        <f>(Sheet1!$G$2*3/(5*Sheet1!$G$3^2))*(1-2.5*EXP(-Sheet1!$G$3*(B228-$K$1)) + 1.5*EXP(-(5/3)*Sheet1!$G$3*(B228-$K$1)))</f>
        <v>0.16067237755946101</v>
      </c>
      <c r="M228">
        <f>(Sheet1!$K$2/(2*Sheet1!$K$3^2))*(1-EXP(-Sheet1!$K$3*(B228-$K$1)))^2</f>
        <v>0.15987845973571674</v>
      </c>
    </row>
    <row r="229" spans="1:13" x14ac:dyDescent="0.25">
      <c r="A229">
        <f t="shared" si="3"/>
        <v>227</v>
      </c>
      <c r="B229">
        <f>A229*Sheet1!$B$2/100</f>
        <v>4.2896871000000001</v>
      </c>
      <c r="C229">
        <v>-1.0109369239625601</v>
      </c>
      <c r="D229">
        <v>-1.0107833589191599</v>
      </c>
      <c r="E229">
        <v>-1.01073988697553</v>
      </c>
      <c r="F229">
        <v>-1.01074338844906</v>
      </c>
      <c r="G229">
        <v>-1.0107481987950999</v>
      </c>
      <c r="H229">
        <v>-1.01073605298397</v>
      </c>
      <c r="K229">
        <f>(Sheet1!$G$2*3/(5*Sheet1!$G$3^2))*(1-2.5*EXP(-Sheet1!$G$3*(B229-$K$1)) + 1.5*EXP(-(5/3)*Sheet1!$G$3*(B229-$K$1)))</f>
        <v>0.16097048844477635</v>
      </c>
      <c r="M229">
        <f>(Sheet1!$K$2/(2*Sheet1!$K$3^2))*(1-EXP(-Sheet1!$K$3*(B229-$K$1)))^2</f>
        <v>0.16019255173818517</v>
      </c>
    </row>
    <row r="230" spans="1:13" x14ac:dyDescent="0.25">
      <c r="A230">
        <f t="shared" si="3"/>
        <v>228</v>
      </c>
      <c r="B230">
        <f>A230*Sheet1!$B$2/100</f>
        <v>4.3085844</v>
      </c>
      <c r="C230">
        <v>-1.01063512678997</v>
      </c>
      <c r="D230">
        <v>-1.0104868159288001</v>
      </c>
      <c r="E230">
        <v>-1.01044392625836</v>
      </c>
      <c r="F230">
        <v>-1.01044809963333</v>
      </c>
      <c r="G230">
        <v>-1.0104531950540501</v>
      </c>
      <c r="H230">
        <v>-1.0104427991068201</v>
      </c>
      <c r="K230">
        <f>(Sheet1!$G$2*3/(5*Sheet1!$G$3^2))*(1-2.5*EXP(-Sheet1!$G$3*(B230-$K$1)) + 1.5*EXP(-(5/3)*Sheet1!$G$3*(B230-$K$1)))</f>
        <v>0.16126258603975605</v>
      </c>
      <c r="M230">
        <f>(Sheet1!$K$2/(2*Sheet1!$K$3^2))*(1-EXP(-Sheet1!$K$3*(B230-$K$1)))^2</f>
        <v>0.16050067493786341</v>
      </c>
    </row>
    <row r="231" spans="1:13" x14ac:dyDescent="0.25">
      <c r="A231">
        <f t="shared" si="3"/>
        <v>229</v>
      </c>
      <c r="B231">
        <f>A231*Sheet1!$B$2/100</f>
        <v>4.3274816999999999</v>
      </c>
      <c r="C231">
        <v>-1.0103403637934401</v>
      </c>
      <c r="D231">
        <v>-1.0101974609256501</v>
      </c>
      <c r="E231">
        <v>-1.01015521139589</v>
      </c>
      <c r="F231">
        <v>-1.01016003929784</v>
      </c>
      <c r="G231">
        <v>-1.01016540774137</v>
      </c>
      <c r="H231">
        <v>-1.0101567620028999</v>
      </c>
      <c r="K231">
        <f>(Sheet1!$G$2*3/(5*Sheet1!$G$3^2))*(1-2.5*EXP(-Sheet1!$G$3*(B231-$K$1)) + 1.5*EXP(-(5/3)*Sheet1!$G$3*(B231-$K$1)))</f>
        <v>0.16154878354749563</v>
      </c>
      <c r="M231">
        <f>(Sheet1!$K$2/(2*Sheet1!$K$3^2))*(1-EXP(-Sheet1!$K$3*(B231-$K$1)))^2</f>
        <v>0.16080293662850223</v>
      </c>
    </row>
    <row r="232" spans="1:13" x14ac:dyDescent="0.25">
      <c r="A232">
        <f t="shared" si="3"/>
        <v>230</v>
      </c>
      <c r="B232">
        <f>A232*Sheet1!$B$2/100</f>
        <v>4.3463789999999998</v>
      </c>
      <c r="C232">
        <v>-1.0100525031096901</v>
      </c>
      <c r="D232">
        <v>-1.00991515342125</v>
      </c>
      <c r="E232">
        <v>-1.00987360019405</v>
      </c>
      <c r="F232">
        <v>-1.0098790644043301</v>
      </c>
      <c r="G232">
        <v>-1.0098846935033301</v>
      </c>
      <c r="H232">
        <v>-1.00987779445523</v>
      </c>
      <c r="K232">
        <f>(Sheet1!$G$2*3/(5*Sheet1!$G$3^2))*(1-2.5*EXP(-Sheet1!$G$3*(B232-$K$1)) + 1.5*EXP(-(5/3)*Sheet1!$G$3*(B232-$K$1)))</f>
        <v>0.16182919235739796</v>
      </c>
      <c r="M232">
        <f>(Sheet1!$K$2/(2*Sheet1!$K$3^2))*(1-EXP(-Sheet1!$K$3*(B232-$K$1)))^2</f>
        <v>0.1610994424296622</v>
      </c>
    </row>
    <row r="233" spans="1:13" x14ac:dyDescent="0.25">
      <c r="A233">
        <f t="shared" si="3"/>
        <v>231</v>
      </c>
      <c r="B233">
        <f>A233*Sheet1!$B$2/100</f>
        <v>4.3652762999999997</v>
      </c>
      <c r="C233">
        <v>-1.0097714146118799</v>
      </c>
      <c r="D233">
        <v>-1.0096397546913101</v>
      </c>
      <c r="E233">
        <v>-1.00959895218829</v>
      </c>
      <c r="F233">
        <v>-1.0096050337004201</v>
      </c>
      <c r="G233">
        <v>-1.0096109108011599</v>
      </c>
      <c r="H233">
        <v>-1.00960575118014</v>
      </c>
      <c r="K233">
        <f>(Sheet1!$G$2*3/(5*Sheet1!$G$3^2))*(1-2.5*EXP(-Sheet1!$G$3*(B233-$K$1)) + 1.5*EXP(-(5/3)*Sheet1!$G$3*(B233-$K$1)))</f>
        <v>0.16210392206089236</v>
      </c>
      <c r="M233">
        <f>(Sheet1!$K$2/(2*Sheet1!$K$3^2))*(1-EXP(-Sheet1!$K$3*(B233-$K$1)))^2</f>
        <v>0.16139029630167417</v>
      </c>
    </row>
    <row r="234" spans="1:13" x14ac:dyDescent="0.25">
      <c r="A234">
        <f t="shared" si="3"/>
        <v>232</v>
      </c>
      <c r="B234">
        <f>A234*Sheet1!$B$2/100</f>
        <v>4.3841735999999996</v>
      </c>
      <c r="C234">
        <v>-1.00949696991118</v>
      </c>
      <c r="D234">
        <v>-1.0093711277869699</v>
      </c>
      <c r="E234">
        <v>-1.0093311286584801</v>
      </c>
      <c r="F234">
        <v>-1.00933780773377</v>
      </c>
      <c r="G234">
        <v>-1.00934391992478</v>
      </c>
      <c r="H234">
        <v>-1.0093404888445201</v>
      </c>
      <c r="K234">
        <f>(Sheet1!$G$2*3/(5*Sheet1!$G$3^2))*(1-2.5*EXP(-Sheet1!$G$3*(B234-$K$1)) + 1.5*EXP(-(5/3)*Sheet1!$G$3*(B234-$K$1)))</f>
        <v>0.16237308046767637</v>
      </c>
      <c r="M234">
        <f>(Sheet1!$K$2/(2*Sheet1!$K$3^2))*(1-EXP(-Sheet1!$K$3*(B234-$K$1)))^2</f>
        <v>0.16167560056102995</v>
      </c>
    </row>
    <row r="235" spans="1:13" x14ac:dyDescent="0.25">
      <c r="A235">
        <f t="shared" si="3"/>
        <v>233</v>
      </c>
      <c r="B235">
        <f>A235*Sheet1!$B$2/100</f>
        <v>4.4030708999999995</v>
      </c>
      <c r="C235">
        <v>-1.00922904235708</v>
      </c>
      <c r="D235">
        <v>-1.00910913754434</v>
      </c>
      <c r="E235">
        <v>-1.00906999264195</v>
      </c>
      <c r="F235">
        <v>-1.00907724886439</v>
      </c>
      <c r="G235">
        <v>-1.0090835830045699</v>
      </c>
      <c r="H235">
        <v>-1.00908186608063</v>
      </c>
      <c r="K235">
        <f>(Sheet1!$G$2*3/(5*Sheet1!$G$3^2))*(1-2.5*EXP(-Sheet1!$G$3*(B235-$K$1)) + 1.5*EXP(-(5/3)*Sheet1!$G$3*(B235-$K$1)))</f>
        <v>0.16263677362243689</v>
      </c>
      <c r="M235">
        <f>(Sheet1!$K$2/(2*Sheet1!$K$3^2))*(1-EXP(-Sheet1!$K$3*(B235-$K$1)))^2</f>
        <v>0.16195545589616625</v>
      </c>
    </row>
    <row r="236" spans="1:13" x14ac:dyDescent="0.25">
      <c r="A236">
        <f t="shared" si="3"/>
        <v>234</v>
      </c>
      <c r="B236">
        <f>A236*Sheet1!$B$2/100</f>
        <v>4.4219682000000002</v>
      </c>
      <c r="C236">
        <v>-1.0089675070363999</v>
      </c>
      <c r="D236">
        <v>-1.0088536505923</v>
      </c>
      <c r="E236">
        <v>-1.00881540894463</v>
      </c>
      <c r="F236">
        <v>-1.00882322127491</v>
      </c>
      <c r="G236">
        <v>-1.0088297640211801</v>
      </c>
      <c r="H236">
        <v>-1.00882974349855</v>
      </c>
      <c r="K236">
        <f>(Sheet1!$G$2*3/(5*Sheet1!$G$3^2))*(1-2.5*EXP(-Sheet1!$G$3*(B236-$K$1)) + 1.5*EXP(-(5/3)*Sheet1!$G$3*(B236-$K$1)))</f>
        <v>0.16289510582201047</v>
      </c>
      <c r="M236">
        <f>(Sheet1!$K$2/(2*Sheet1!$K$3^2))*(1-EXP(-Sheet1!$K$3*(B236-$K$1)))^2</f>
        <v>0.1622299613836061</v>
      </c>
    </row>
    <row r="237" spans="1:13" x14ac:dyDescent="0.25">
      <c r="A237">
        <f t="shared" si="3"/>
        <v>235</v>
      </c>
      <c r="B237">
        <f>A237*Sheet1!$B$2/100</f>
        <v>4.4408655000000001</v>
      </c>
      <c r="C237">
        <v>-1.00871224077116</v>
      </c>
      <c r="D237">
        <v>-1.0086045353586499</v>
      </c>
      <c r="E237">
        <v>-1.00856724415051</v>
      </c>
      <c r="F237">
        <v>-1.00857559097922</v>
      </c>
      <c r="G237">
        <v>-1.0085823288135101</v>
      </c>
      <c r="H237">
        <v>-1.0085839836964099</v>
      </c>
      <c r="K237">
        <f>(Sheet1!$G$2*3/(5*Sheet1!$G$3^2))*(1-2.5*EXP(-Sheet1!$G$3*(B237-$K$1)) + 1.5*EXP(-(5/3)*Sheet1!$G$3*(B237-$K$1)))</f>
        <v>0.16314817963294387</v>
      </c>
      <c r="M237">
        <f>(Sheet1!$K$2/(2*Sheet1!$K$3^2))*(1-EXP(-Sheet1!$K$3*(B237-$K$1)))^2</f>
        <v>0.16249921450442373</v>
      </c>
    </row>
    <row r="238" spans="1:13" x14ac:dyDescent="0.25">
      <c r="A238">
        <f t="shared" si="3"/>
        <v>236</v>
      </c>
      <c r="B238">
        <f>A238*Sheet1!$B$2/100</f>
        <v>4.4597628</v>
      </c>
      <c r="C238">
        <v>-1.0084631221153599</v>
      </c>
      <c r="D238">
        <v>-1.0083616620747999</v>
      </c>
      <c r="E238">
        <v>-1.00832536662945</v>
      </c>
      <c r="F238">
        <v>-1.0083342258292201</v>
      </c>
      <c r="G238">
        <v>-1.00834114508498</v>
      </c>
      <c r="H238">
        <v>-1.0083444512684701</v>
      </c>
      <c r="K238">
        <f>(Sheet1!$G$2*3/(5*Sheet1!$G$3^2))*(1-2.5*EXP(-Sheet1!$G$3*(B238-$K$1)) + 1.5*EXP(-(5/3)*Sheet1!$G$3*(B238-$K$1)))</f>
        <v>0.16339609590941798</v>
      </c>
      <c r="M238">
        <f>(Sheet1!$K$2/(2*Sheet1!$K$3^2))*(1-EXP(-Sheet1!$K$3*(B238-$K$1)))^2</f>
        <v>0.16276331116100201</v>
      </c>
    </row>
    <row r="239" spans="1:13" x14ac:dyDescent="0.25">
      <c r="A239">
        <f t="shared" si="3"/>
        <v>237</v>
      </c>
      <c r="B239">
        <f>A239*Sheet1!$B$2/100</f>
        <v>4.4786600999999999</v>
      </c>
      <c r="C239">
        <v>-1.0082200313506799</v>
      </c>
      <c r="D239">
        <v>-1.0081249027788499</v>
      </c>
      <c r="E239">
        <v>-1.00808964654329</v>
      </c>
      <c r="F239">
        <v>-1.0080989955200701</v>
      </c>
      <c r="G239">
        <v>-1.0081060824081101</v>
      </c>
      <c r="H239">
        <v>-1.0081110128111499</v>
      </c>
      <c r="K239">
        <f>(Sheet1!$G$2*3/(5*Sheet1!$G$3^2))*(1-2.5*EXP(-Sheet1!$G$3*(B239-$K$1)) + 1.5*EXP(-(5/3)*Sheet1!$G$3*(B239-$K$1)))</f>
        <v>0.16363895381150037</v>
      </c>
      <c r="M239">
        <f>(Sheet1!$K$2/(2*Sheet1!$K$3^2))*(1-EXP(-Sheet1!$K$3*(B239-$K$1)))^2</f>
        <v>0.16302234569405072</v>
      </c>
    </row>
    <row r="240" spans="1:13" x14ac:dyDescent="0.25">
      <c r="A240">
        <f t="shared" si="3"/>
        <v>238</v>
      </c>
      <c r="B240">
        <f>A240*Sheet1!$B$2/100</f>
        <v>4.4975573999999998</v>
      </c>
      <c r="C240">
        <v>-1.0079828504811601</v>
      </c>
      <c r="D240">
        <v>-1.0078941313173699</v>
      </c>
      <c r="E240">
        <v>-1.0078599558506101</v>
      </c>
      <c r="F240">
        <v>-1.0078697715937801</v>
      </c>
      <c r="G240">
        <v>-1.00787701222749</v>
      </c>
      <c r="H240">
        <v>-1.0078835369271599</v>
      </c>
      <c r="K240">
        <f>(Sheet1!$G$2*3/(5*Sheet1!$G$3^2))*(1-2.5*EXP(-Sheet1!$G$3*(B240-$K$1)) + 1.5*EXP(-(5/3)*Sheet1!$G$3*(B240-$K$1)))</f>
        <v>0.16387685082369288</v>
      </c>
      <c r="M240">
        <f>(Sheet1!$K$2/(2*Sheet1!$K$3^2))*(1-EXP(-Sheet1!$K$3*(B240-$K$1)))^2</f>
        <v>0.1632764108998577</v>
      </c>
    </row>
    <row r="241" spans="1:13" x14ac:dyDescent="0.25">
      <c r="A241">
        <f t="shared" si="3"/>
        <v>239</v>
      </c>
      <c r="B241">
        <f>A241*Sheet1!$B$2/100</f>
        <v>4.5164546999999997</v>
      </c>
      <c r="C241">
        <v>-1.0077514632270199</v>
      </c>
      <c r="D241">
        <v>-1.0076692233458</v>
      </c>
      <c r="E241">
        <v>-1.00763616830987</v>
      </c>
      <c r="F241">
        <v>-1.0076464274413</v>
      </c>
      <c r="G241">
        <v>-1.00765380786128</v>
      </c>
      <c r="H241">
        <v>-1.00766189422775</v>
      </c>
      <c r="K241">
        <f>(Sheet1!$G$2*3/(5*Sheet1!$G$3^2))*(1-2.5*EXP(-Sheet1!$G$3*(B241-$K$1)) + 1.5*EXP(-(5/3)*Sheet1!$G$3*(B241-$K$1)))</f>
        <v>0.16410988277374303</v>
      </c>
      <c r="M241">
        <f>(Sheet1!$K$2/(2*Sheet1!$K$3^2))*(1-EXP(-Sheet1!$K$3*(B241-$K$1)))^2</f>
        <v>0.16352559804774591</v>
      </c>
    </row>
    <row r="242" spans="1:13" x14ac:dyDescent="0.25">
      <c r="A242">
        <f t="shared" si="3"/>
        <v>240</v>
      </c>
      <c r="B242">
        <f>A242*Sheet1!$B$2/100</f>
        <v>4.5353519999999996</v>
      </c>
      <c r="C242">
        <v>-1.00752575501754</v>
      </c>
      <c r="D242">
        <v>-1.0074500563275299</v>
      </c>
      <c r="E242">
        <v>-1.0074181594812699</v>
      </c>
      <c r="F242">
        <v>-1.0074288383032799</v>
      </c>
      <c r="G242">
        <v>-1.00743634450122</v>
      </c>
      <c r="H242">
        <v>-1.0074459573332</v>
      </c>
      <c r="K242">
        <f>(Sheet1!$G$2*3/(5*Sheet1!$G$3^2))*(1-2.5*EXP(-Sheet1!$G$3*(B242-$K$1)) + 1.5*EXP(-(5/3)*Sheet1!$G$3*(B242-$K$1)))</f>
        <v>0.16433814385168899</v>
      </c>
      <c r="M242">
        <f>(Sheet1!$K$2/(2*Sheet1!$K$3^2))*(1-EXP(-Sheet1!$K$3*(B242-$K$1)))^2</f>
        <v>0.16376999689770938</v>
      </c>
    </row>
    <row r="243" spans="1:13" x14ac:dyDescent="0.25">
      <c r="A243">
        <f t="shared" si="3"/>
        <v>241</v>
      </c>
      <c r="B243">
        <f>A243*Sheet1!$B$2/100</f>
        <v>4.5542492999999995</v>
      </c>
      <c r="C243">
        <v>-1.0073056129831499</v>
      </c>
      <c r="D243">
        <v>-1.0072365095318401</v>
      </c>
      <c r="E243">
        <v>-1.00720580672723</v>
      </c>
      <c r="F243">
        <v>-1.00721688126936</v>
      </c>
      <c r="G243">
        <v>-1.0072244992113499</v>
      </c>
      <c r="H243">
        <v>-1.0072356008716501</v>
      </c>
      <c r="K243">
        <f>(Sheet1!$G$2*3/(5*Sheet1!$G$3^2))*(1-2.5*EXP(-Sheet1!$G$3*(B243-$K$1)) + 1.5*EXP(-(5/3)*Sheet1!$G$3*(B243-$K$1)))</f>
        <v>0.16456172662910981</v>
      </c>
      <c r="M243">
        <f>(Sheet1!$K$2/(2*Sheet1!$K$3^2))*(1-EXP(-Sheet1!$K$3*(B243-$K$1)))^2</f>
        <v>0.16400969571820515</v>
      </c>
    </row>
    <row r="244" spans="1:13" x14ac:dyDescent="0.25">
      <c r="A244">
        <f t="shared" si="3"/>
        <v>242</v>
      </c>
      <c r="B244">
        <f>A244*Sheet1!$B$2/100</f>
        <v>4.5731466000000003</v>
      </c>
      <c r="C244">
        <v>-1.00709092594667</v>
      </c>
      <c r="D244">
        <v>-1.00702846403062</v>
      </c>
      <c r="E244">
        <v>-1.00699898921168</v>
      </c>
      <c r="F244">
        <v>-1.0070104352762701</v>
      </c>
      <c r="G244">
        <v>-1.00701815092534</v>
      </c>
      <c r="H244">
        <v>-1.00703070147639</v>
      </c>
      <c r="K244">
        <f>(Sheet1!$G$2*3/(5*Sheet1!$G$3^2))*(1-2.5*EXP(-Sheet1!$G$3*(B244-$K$1)) + 1.5*EXP(-(5/3)*Sheet1!$G$3*(B244-$K$1)))</f>
        <v>0.1647807220785539</v>
      </c>
      <c r="M244">
        <f>(Sheet1!$K$2/(2*Sheet1!$K$3^2))*(1-EXP(-Sheet1!$K$3*(B244-$K$1)))^2</f>
        <v>0.16424478130407666</v>
      </c>
    </row>
    <row r="245" spans="1:13" x14ac:dyDescent="0.25">
      <c r="A245">
        <f t="shared" si="3"/>
        <v>243</v>
      </c>
      <c r="B245">
        <f>A245*Sheet1!$B$2/100</f>
        <v>4.5920439000000002</v>
      </c>
      <c r="C245">
        <v>-1.0068815844139001</v>
      </c>
      <c r="D245">
        <v>-1.00682580269407</v>
      </c>
      <c r="E245">
        <v>-1.0067975878980699</v>
      </c>
      <c r="F245">
        <v>-1.0068093811046199</v>
      </c>
      <c r="G245">
        <v>-1.00681718044264</v>
      </c>
      <c r="H245">
        <v>-1.00683113778157</v>
      </c>
      <c r="K245">
        <f>(Sheet1!$G$2*3/(5*Sheet1!$G$3^2))*(1-2.5*EXP(-Sheet1!$G$3*(B245-$K$1)) + 1.5*EXP(-(5/3)*Sheet1!$G$3*(B245-$K$1)))</f>
        <v>0.16499521959312019</v>
      </c>
      <c r="M245">
        <f>(Sheet1!$K$2/(2*Sheet1!$K$3^2))*(1-EXP(-Sheet1!$K$3*(B245-$K$1)))^2</f>
        <v>0.16447533899458772</v>
      </c>
    </row>
    <row r="246" spans="1:13" x14ac:dyDescent="0.25">
      <c r="A246">
        <f t="shared" si="3"/>
        <v>244</v>
      </c>
      <c r="B246">
        <f>A246*Sheet1!$B$2/100</f>
        <v>4.6109412000000001</v>
      </c>
      <c r="C246">
        <v>-1.00667748056346</v>
      </c>
      <c r="D246">
        <v>-1.00662841018529</v>
      </c>
      <c r="E246">
        <v>-1.0066014855462899</v>
      </c>
      <c r="F246">
        <v>-1.0066136013746001</v>
      </c>
      <c r="G246">
        <v>-1.00662147042346</v>
      </c>
      <c r="H246">
        <v>-1.0066367904165601</v>
      </c>
      <c r="K246">
        <f>(Sheet1!$G$2*3/(5*Sheet1!$G$3^2))*(1-2.5*EXP(-Sheet1!$G$3*(B246-$K$1)) + 1.5*EXP(-(5/3)*Sheet1!$G$3*(B246-$K$1)))</f>
        <v>0.16520530700616767</v>
      </c>
      <c r="M246">
        <f>(Sheet1!$K$2/(2*Sheet1!$K$3^2))*(1-EXP(-Sheet1!$K$3*(B246-$K$1)))^2</f>
        <v>0.16470145269154568</v>
      </c>
    </row>
    <row r="247" spans="1:13" x14ac:dyDescent="0.25">
      <c r="A247">
        <f t="shared" si="3"/>
        <v>245</v>
      </c>
      <c r="B247">
        <f>A247*Sheet1!$B$2/100</f>
        <v>4.6298385</v>
      </c>
      <c r="C247">
        <v>-1.0064785082360601</v>
      </c>
      <c r="D247">
        <v>-1.00643617295391</v>
      </c>
      <c r="E247">
        <v>-1.0064105667085199</v>
      </c>
      <c r="F247">
        <v>-1.00642298054054</v>
      </c>
      <c r="G247">
        <v>-1.0064309053826099</v>
      </c>
      <c r="H247">
        <v>-1.0064475419989101</v>
      </c>
      <c r="K247">
        <f>(Sheet1!$G$2*3/(5*Sheet1!$G$3^2))*(1-2.5*EXP(-Sheet1!$G$3*(B247-$K$1)) + 1.5*EXP(-(5/3)*Sheet1!$G$3*(B247-$K$1)))</f>
        <v>0.1654110706111305</v>
      </c>
      <c r="M247">
        <f>(Sheet1!$K$2/(2*Sheet1!$K$3^2))*(1-EXP(-Sheet1!$K$3*(B247-$K$1)))^2</f>
        <v>0.16492320487749496</v>
      </c>
    </row>
    <row r="248" spans="1:13" x14ac:dyDescent="0.25">
      <c r="A248">
        <f t="shared" si="3"/>
        <v>246</v>
      </c>
      <c r="B248">
        <f>A248*Sheet1!$B$2/100</f>
        <v>4.6487357999999999</v>
      </c>
      <c r="C248">
        <v>-1.0062845629230399</v>
      </c>
      <c r="D248">
        <v>-1.00624897922884</v>
      </c>
      <c r="E248">
        <v>-1.006224717724</v>
      </c>
      <c r="F248">
        <v>-1.00623740488445</v>
      </c>
      <c r="G248">
        <v>-1.0062453716823501</v>
      </c>
      <c r="H248">
        <v>-1.00626327712611</v>
      </c>
      <c r="K248">
        <f>(Sheet1!$G$2*3/(5*Sheet1!$G$3^2))*(1-2.5*EXP(-Sheet1!$G$3*(B248-$K$1)) + 1.5*EXP(-(5/3)*Sheet1!$G$3*(B248-$K$1)))</f>
        <v>0.16561259518141691</v>
      </c>
      <c r="M248">
        <f>(Sheet1!$K$2/(2*Sheet1!$K$3^2))*(1-EXP(-Sheet1!$K$3*(B248-$K$1)))^2</f>
        <v>0.16514067663396162</v>
      </c>
    </row>
    <row r="249" spans="1:13" x14ac:dyDescent="0.25">
      <c r="A249">
        <f t="shared" si="3"/>
        <v>247</v>
      </c>
      <c r="B249">
        <f>A249*Sheet1!$B$2/100</f>
        <v>4.6676330999999998</v>
      </c>
      <c r="C249">
        <v>-1.0060955417544899</v>
      </c>
      <c r="D249">
        <v>-1.0060667190100501</v>
      </c>
      <c r="E249">
        <v>-1.00604382671286</v>
      </c>
      <c r="F249">
        <v>-1.0060567625085299</v>
      </c>
      <c r="G249">
        <v>-1.0060647575241799</v>
      </c>
      <c r="H249">
        <v>-1.0060838823661</v>
      </c>
      <c r="K249">
        <f>(Sheet1!$G$2*3/(5*Sheet1!$G$3^2))*(1-2.5*EXP(-Sheet1!$G$3*(B249-$K$1)) + 1.5*EXP(-(5/3)*Sheet1!$G$3*(B249-$K$1)))</f>
        <v>0.16580996399037104</v>
      </c>
      <c r="M249">
        <f>(Sheet1!$K$2/(2*Sheet1!$K$3^2))*(1-EXP(-Sheet1!$K$3*(B249-$K$1)))^2</f>
        <v>0.16535394765973227</v>
      </c>
    </row>
    <row r="250" spans="1:13" x14ac:dyDescent="0.25">
      <c r="A250">
        <f t="shared" si="3"/>
        <v>248</v>
      </c>
      <c r="B250">
        <f>A250*Sheet1!$B$2/100</f>
        <v>4.6865303999999997</v>
      </c>
      <c r="C250">
        <v>-1.0059113434867399</v>
      </c>
      <c r="D250">
        <v>-1.0058892840596301</v>
      </c>
      <c r="E250">
        <v>-1.0058677835690299</v>
      </c>
      <c r="F250">
        <v>-1.0058809433268401</v>
      </c>
      <c r="G250">
        <v>-1.0058889529397801</v>
      </c>
      <c r="H250">
        <v>-1.0059092462466499</v>
      </c>
      <c r="K250">
        <f>(Sheet1!$G$2*3/(5*Sheet1!$G$3^2))*(1-2.5*EXP(-Sheet1!$G$3*(B250-$K$1)) + 1.5*EXP(-(5/3)*Sheet1!$G$3*(B250-$K$1)))</f>
        <v>0.16600325883127917</v>
      </c>
      <c r="M250">
        <f>(Sheet1!$K$2/(2*Sheet1!$K$3^2))*(1-EXP(-Sheet1!$K$3*(B250-$K$1)))^2</f>
        <v>0.16556309628915075</v>
      </c>
    </row>
    <row r="251" spans="1:13" x14ac:dyDescent="0.25">
      <c r="A251">
        <f t="shared" si="3"/>
        <v>249</v>
      </c>
      <c r="B251">
        <f>A251*Sheet1!$B$2/100</f>
        <v>4.7054276999999995</v>
      </c>
      <c r="C251">
        <v>-1.0057318684894301</v>
      </c>
      <c r="D251">
        <v>-1.0057165678919699</v>
      </c>
      <c r="E251">
        <v>-1.0056964799523</v>
      </c>
      <c r="F251">
        <v>-1.00570983905596</v>
      </c>
      <c r="G251">
        <v>-1.00571784978098</v>
      </c>
      <c r="H251">
        <v>-1.00573925924376</v>
      </c>
      <c r="K251">
        <f>(Sheet1!$G$2*3/(5*Sheet1!$G$3^2))*(1-2.5*EXP(-Sheet1!$G$3*(B251-$K$1)) + 1.5*EXP(-(5/3)*Sheet1!$G$3*(B251-$K$1)))</f>
        <v>0.16619256003740093</v>
      </c>
      <c r="M251">
        <f>(Sheet1!$K$2/(2*Sheet1!$K$3^2))*(1-EXP(-Sheet1!$K$3*(B251-$K$1)))^2</f>
        <v>0.16576819951041688</v>
      </c>
    </row>
    <row r="252" spans="1:13" x14ac:dyDescent="0.25">
      <c r="A252">
        <f t="shared" si="3"/>
        <v>250</v>
      </c>
      <c r="B252">
        <f>A252*Sheet1!$B$2/100</f>
        <v>4.7243250000000003</v>
      </c>
      <c r="C252">
        <v>-1.0055570187320799</v>
      </c>
      <c r="D252">
        <v>-1.0055484657632501</v>
      </c>
      <c r="E252">
        <v>-1.00552980927945</v>
      </c>
      <c r="F252">
        <v>-1.0055433432049701</v>
      </c>
      <c r="G252">
        <v>-1.0055513417089501</v>
      </c>
      <c r="H252">
        <v>-1.0055738137689501</v>
      </c>
      <c r="K252">
        <f>(Sheet1!$G$2*3/(5*Sheet1!$G$3^2))*(1-2.5*EXP(-Sheet1!$G$3*(B252-$K$1)) + 1.5*EXP(-(5/3)*Sheet1!$G$3*(B252-$K$1)))</f>
        <v>0.16637794650200885</v>
      </c>
      <c r="M252">
        <f>(Sheet1!$K$2/(2*Sheet1!$K$3^2))*(1-EXP(-Sheet1!$K$3*(B252-$K$1)))^2</f>
        <v>0.16596933298387287</v>
      </c>
    </row>
    <row r="253" spans="1:13" x14ac:dyDescent="0.25">
      <c r="A253">
        <f t="shared" si="3"/>
        <v>251</v>
      </c>
      <c r="B253">
        <f>A253*Sheet1!$B$2/100</f>
        <v>4.7432223000000002</v>
      </c>
      <c r="C253">
        <v>-1.0053866977703001</v>
      </c>
      <c r="D253">
        <v>-1.0053848746602601</v>
      </c>
      <c r="E253">
        <v>-1.00536766671473</v>
      </c>
      <c r="F253">
        <v>-1.00538135106448</v>
      </c>
      <c r="G253">
        <v>-1.0053893241826399</v>
      </c>
      <c r="H253">
        <v>-1.00541280415574</v>
      </c>
      <c r="K253">
        <f>(Sheet1!$G$2*3/(5*Sheet1!$G$3^2))*(1-2.5*EXP(-Sheet1!$G$3*(B253-$K$1)) + 1.5*EXP(-(5/3)*Sheet1!$G$3*(B253-$K$1)))</f>
        <v>0.16655949569841971</v>
      </c>
      <c r="M253">
        <f>(Sheet1!$K$2/(2*Sheet1!$K$3^2))*(1-EXP(-Sheet1!$K$3*(B253-$K$1)))^2</f>
        <v>0.16616657106026375</v>
      </c>
    </row>
    <row r="254" spans="1:13" x14ac:dyDescent="0.25">
      <c r="A254">
        <f t="shared" si="3"/>
        <v>252</v>
      </c>
      <c r="B254">
        <f>A254*Sheet1!$B$2/100</f>
        <v>4.7621196000000001</v>
      </c>
      <c r="C254">
        <v>-1.0052208107314999</v>
      </c>
      <c r="D254">
        <v>-1.0052256932885399</v>
      </c>
      <c r="E254">
        <v>-1.0052099491595601</v>
      </c>
      <c r="F254">
        <v>-1.0052237596951199</v>
      </c>
      <c r="G254">
        <v>-1.0052316944464399</v>
      </c>
      <c r="H254">
        <v>-1.0052561266451501</v>
      </c>
      <c r="K254">
        <f>(Sheet1!$G$2*3/(5*Sheet1!$G$3^2))*(1-2.5*EXP(-Sheet1!$G$3*(B254-$K$1)) + 1.5*EXP(-(5/3)*Sheet1!$G$3*(B254-$K$1)))</f>
        <v>0.16673728370000279</v>
      </c>
      <c r="M254">
        <f>(Sheet1!$K$2/(2*Sheet1!$K$3^2))*(1-EXP(-Sheet1!$K$3*(B254-$K$1)))^2</f>
        <v>0.16635998679895897</v>
      </c>
    </row>
    <row r="255" spans="1:13" x14ac:dyDescent="0.25">
      <c r="A255">
        <f t="shared" si="3"/>
        <v>253</v>
      </c>
      <c r="B255">
        <f>A255*Sheet1!$B$2/100</f>
        <v>4.7810169</v>
      </c>
      <c r="C255">
        <v>-1.0050592643003999</v>
      </c>
      <c r="D255">
        <v>-1.0050708220598701</v>
      </c>
      <c r="E255">
        <v>-1.0050565552414601</v>
      </c>
      <c r="F255">
        <v>-1.0050704679151501</v>
      </c>
      <c r="G255">
        <v>-1.00507835151716</v>
      </c>
      <c r="H255">
        <v>-1.00510367937045</v>
      </c>
      <c r="K255">
        <f>(Sheet1!$G$2*3/(5*Sheet1!$G$3^2))*(1-2.5*EXP(-Sheet1!$G$3*(B255-$K$1)) + 1.5*EXP(-(5/3)*Sheet1!$G$3*(B255-$K$1)))</f>
        <v>0.16691138520014925</v>
      </c>
      <c r="M255">
        <f>(Sheet1!$K$2/(2*Sheet1!$K$3^2))*(1-EXP(-Sheet1!$K$3*(B255-$K$1)))^2</f>
        <v>0.16654965198612282</v>
      </c>
    </row>
    <row r="256" spans="1:13" x14ac:dyDescent="0.25">
      <c r="A256">
        <f t="shared" si="3"/>
        <v>254</v>
      </c>
      <c r="B256">
        <f>A256*Sheet1!$B$2/100</f>
        <v>4.7999141999999999</v>
      </c>
      <c r="C256">
        <v>-1.0049019667040799</v>
      </c>
      <c r="D256">
        <v>-1.0049201630793301</v>
      </c>
      <c r="E256">
        <v>-1.0049073853024699</v>
      </c>
      <c r="F256">
        <v>-1.0049213762875699</v>
      </c>
      <c r="G256">
        <v>-1.0049291961704001</v>
      </c>
      <c r="H256">
        <v>-1.00495536234118</v>
      </c>
      <c r="K256">
        <f>(Sheet1!$G$2*3/(5*Sheet1!$G$3^2))*(1-2.5*EXP(-Sheet1!$G$3*(B256-$K$1)) + 1.5*EXP(-(5/3)*Sheet1!$G$3*(B256-$K$1)))</f>
        <v>0.16708187353219084</v>
      </c>
      <c r="M256">
        <f>(Sheet1!$K$2/(2*Sheet1!$K$3^2))*(1-EXP(-Sheet1!$K$3*(B256-$K$1)))^2</f>
        <v>0.16673563715282272</v>
      </c>
    </row>
    <row r="257" spans="1:13" x14ac:dyDescent="0.25">
      <c r="A257">
        <f t="shared" si="3"/>
        <v>255</v>
      </c>
      <c r="B257">
        <f>A257*Sheet1!$B$2/100</f>
        <v>4.8188114999999998</v>
      </c>
      <c r="C257">
        <v>-1.00474882769681</v>
      </c>
      <c r="D257">
        <v>-1.0047736201316499</v>
      </c>
      <c r="E257">
        <v>-1.0047623413868201</v>
      </c>
      <c r="F257">
        <v>-1.00477638710656</v>
      </c>
      <c r="G257">
        <v>-1.0047841309262899</v>
      </c>
      <c r="H257">
        <v>-1.0048110774263601</v>
      </c>
      <c r="K257">
        <f>(Sheet1!$G$2*3/(5*Sheet1!$G$3^2))*(1-2.5*EXP(-Sheet1!$G$3*(B257-$K$1)) + 1.5*EXP(-(5/3)*Sheet1!$G$3*(B257-$K$1)))</f>
        <v>0.1672488206892534</v>
      </c>
      <c r="M257">
        <f>(Sheet1!$K$2/(2*Sheet1!$K$3^2))*(1-EXP(-Sheet1!$K$3*(B257-$K$1)))^2</f>
        <v>0.16691801159306441</v>
      </c>
    </row>
    <row r="258" spans="1:13" x14ac:dyDescent="0.25">
      <c r="A258">
        <f t="shared" si="3"/>
        <v>256</v>
      </c>
      <c r="B258">
        <f>A258*Sheet1!$B$2/100</f>
        <v>4.8377087999999997</v>
      </c>
      <c r="C258">
        <v>-1.0045997585445701</v>
      </c>
      <c r="D258">
        <v>-1.00463109866719</v>
      </c>
      <c r="E258">
        <v>-1.0046213272281299</v>
      </c>
      <c r="F258">
        <v>-1.0046354043833601</v>
      </c>
      <c r="G258">
        <v>-1.00464306003471</v>
      </c>
      <c r="H258">
        <v>-1.0046707283371601</v>
      </c>
      <c r="K258">
        <f>(Sheet1!$G$2*3/(5*Sheet1!$G$3^2))*(1-2.5*EXP(-Sheet1!$G$3*(B258-$K$1)) + 1.5*EXP(-(5/3)*Sheet1!$G$3*(B258-$K$1)))</f>
        <v>0.16741229734403446</v>
      </c>
      <c r="M258">
        <f>(Sheet1!$K$2/(2*Sheet1!$K$3^2))*(1-EXP(-Sheet1!$K$3*(B258-$K$1)))^2</f>
        <v>0.16709684338174435</v>
      </c>
    </row>
    <row r="259" spans="1:13" x14ac:dyDescent="0.25">
      <c r="A259">
        <f t="shared" si="3"/>
        <v>257</v>
      </c>
      <c r="B259">
        <f>A259*Sheet1!$B$2/100</f>
        <v>4.8566060999999996</v>
      </c>
      <c r="C259">
        <v>-1.0044546720093299</v>
      </c>
      <c r="D259">
        <v>-1.0044925057874401</v>
      </c>
      <c r="E259">
        <v>-1.0044842482360401</v>
      </c>
      <c r="F259">
        <v>-1.00449833383162</v>
      </c>
      <c r="G259">
        <v>-1.0045058894599701</v>
      </c>
      <c r="H259">
        <v>-1.0045342206089301</v>
      </c>
      <c r="K259">
        <f>(Sheet1!$G$2*3/(5*Sheet1!$G$3^2))*(1-2.5*EXP(-Sheet1!$G$3*(B259-$K$1)) + 1.5*EXP(-(5/3)*Sheet1!$G$3*(B259-$K$1)))</f>
        <v>0.16757237286849272</v>
      </c>
      <c r="M259">
        <f>(Sheet1!$K$2/(2*Sheet1!$K$3^2))*(1-EXP(-Sheet1!$K$3*(B259-$K$1)))^2</f>
        <v>0.16727219939251003</v>
      </c>
    </row>
    <row r="260" spans="1:13" x14ac:dyDescent="0.25">
      <c r="A260">
        <f t="shared" si="3"/>
        <v>258</v>
      </c>
      <c r="B260">
        <f>A260*Sheet1!$B$2/100</f>
        <v>4.8755033999999995</v>
      </c>
      <c r="C260">
        <v>-1.0043134823331199</v>
      </c>
      <c r="D260">
        <v>-1.00435775023003</v>
      </c>
      <c r="E260">
        <v>-1.00435101148231</v>
      </c>
      <c r="F260">
        <v>-1.0043650828523101</v>
      </c>
      <c r="G260">
        <v>-1.0043725268649999</v>
      </c>
      <c r="H260">
        <v>-1.0044014615826</v>
      </c>
      <c r="K260">
        <f>(Sheet1!$G$2*3/(5*Sheet1!$G$3^2))*(1-2.5*EXP(-Sheet1!$G$3*(B260-$K$1)) + 1.5*EXP(-(5/3)*Sheet1!$G$3*(B260-$K$1)))</f>
        <v>0.1677291153534396</v>
      </c>
      <c r="M260">
        <f>(Sheet1!$K$2/(2*Sheet1!$K$3^2))*(1-EXP(-Sheet1!$K$3*(B260-$K$1)))^2</f>
        <v>0.16744414531551913</v>
      </c>
    </row>
    <row r="261" spans="1:13" x14ac:dyDescent="0.25">
      <c r="A261">
        <f t="shared" ref="A261:A324" si="4">A260+1</f>
        <v>259</v>
      </c>
      <c r="B261">
        <f>A261*Sheet1!$B$2/100</f>
        <v>4.8944007000000003</v>
      </c>
      <c r="C261">
        <v>-1.0041761052219</v>
      </c>
      <c r="D261">
        <v>-1.0042267423534099</v>
      </c>
      <c r="E261">
        <v>-1.0042215256864699</v>
      </c>
      <c r="F261">
        <v>-1.0042355605181099</v>
      </c>
      <c r="G261">
        <v>-1.0042428815950899</v>
      </c>
      <c r="H261">
        <v>-1.0042723603857</v>
      </c>
      <c r="K261">
        <f>(Sheet1!$G$2*3/(5*Sheet1!$G$3^2))*(1-2.5*EXP(-Sheet1!$G$3*(B261-$K$1)) + 1.5*EXP(-(5/3)*Sheet1!$G$3*(B261-$K$1)))</f>
        <v>0.16788259162802241</v>
      </c>
      <c r="M261">
        <f>(Sheet1!$K$2/(2*Sheet1!$K$3^2))*(1-EXP(-Sheet1!$K$3*(B261-$K$1)))^2</f>
        <v>0.16761274567508999</v>
      </c>
    </row>
    <row r="262" spans="1:13" x14ac:dyDescent="0.25">
      <c r="A262">
        <f t="shared" si="4"/>
        <v>260</v>
      </c>
      <c r="B262">
        <f>A262*Sheet1!$B$2/100</f>
        <v>4.9132980000000002</v>
      </c>
      <c r="C262">
        <v>-1.00404245782923</v>
      </c>
      <c r="D262">
        <v>-1.00409939412115</v>
      </c>
      <c r="E262">
        <v>-1.0040957012011</v>
      </c>
      <c r="F262">
        <v>-1.0041096775574401</v>
      </c>
      <c r="G262">
        <v>-1.0041168646613201</v>
      </c>
      <c r="H262">
        <v>-1.0041468279128301</v>
      </c>
      <c r="K262">
        <f>(Sheet1!$G$2*3/(5*Sheet1!$G$3^2))*(1-2.5*EXP(-Sheet1!$G$3*(B262-$K$1)) + 1.5*EXP(-(5/3)*Sheet1!$G$3*(B262-$K$1)))</f>
        <v>0.16803286727909009</v>
      </c>
      <c r="M262">
        <f>(Sheet1!$K$2/(2*Sheet1!$K$3^2))*(1-EXP(-Sheet1!$K$3*(B262-$K$1)))^2</f>
        <v>0.16777806384723565</v>
      </c>
    </row>
    <row r="263" spans="1:13" x14ac:dyDescent="0.25">
      <c r="A263">
        <f t="shared" si="4"/>
        <v>261</v>
      </c>
      <c r="B263">
        <f>A263*Sheet1!$B$2/100</f>
        <v>4.9321953000000001</v>
      </c>
      <c r="C263">
        <v>-1.0039124587398101</v>
      </c>
      <c r="D263">
        <v>-1.00397561908588</v>
      </c>
      <c r="E263">
        <v>-1.00397344999658</v>
      </c>
      <c r="F263">
        <v>-1.00398734633806</v>
      </c>
      <c r="G263">
        <v>-1.0039943887234299</v>
      </c>
      <c r="H263">
        <v>-1.00402477680568</v>
      </c>
      <c r="K263">
        <f>(Sheet1!$G$2*3/(5*Sheet1!$G$3^2))*(1-2.5*EXP(-Sheet1!$G$3*(B263-$K$1)) + 1.5*EXP(-(5/3)*Sheet1!$G$3*(B263-$K$1)))</f>
        <v>0.16818000667043337</v>
      </c>
      <c r="M263">
        <f>(Sheet1!$K$2/(2*Sheet1!$K$3^2))*(1-EXP(-Sheet1!$K$3*(B263-$K$1)))^2</f>
        <v>0.16794016207707424</v>
      </c>
    </row>
    <row r="264" spans="1:13" x14ac:dyDescent="0.25">
      <c r="A264">
        <f t="shared" si="4"/>
        <v>262</v>
      </c>
      <c r="B264">
        <f>A264*Sheet1!$B$2/100</f>
        <v>4.9510925999999991</v>
      </c>
      <c r="C264">
        <v>-1.0037860279528801</v>
      </c>
      <c r="D264">
        <v>-1.00385533237295</v>
      </c>
      <c r="E264">
        <v>-1.0038546856456101</v>
      </c>
      <c r="F264">
        <v>-1.00386848085034</v>
      </c>
      <c r="G264">
        <v>-1.0038753680725401</v>
      </c>
      <c r="H264">
        <v>-1.00390612143276</v>
      </c>
      <c r="K264">
        <f>(Sheet1!$G$2*3/(5*Sheet1!$G$3^2))*(1-2.5*EXP(-Sheet1!$G$3*(B264-$K$1)) + 1.5*EXP(-(5/3)*Sheet1!$G$3*(B264-$K$1)))</f>
        <v>0.16832407296189048</v>
      </c>
      <c r="M264">
        <f>(Sheet1!$K$2/(2*Sheet1!$K$3^2))*(1-EXP(-Sheet1!$K$3*(B264-$K$1)))^2</f>
        <v>0.16809910149610957</v>
      </c>
    </row>
    <row r="265" spans="1:13" x14ac:dyDescent="0.25">
      <c r="A265">
        <f t="shared" si="4"/>
        <v>263</v>
      </c>
      <c r="B265">
        <f>A265*Sheet1!$B$2/100</f>
        <v>4.9699898999999998</v>
      </c>
      <c r="C265">
        <v>-1.0036630868655101</v>
      </c>
      <c r="D265">
        <v>-1.0037384506638001</v>
      </c>
      <c r="E265">
        <v>-1.00373932330727</v>
      </c>
      <c r="F265">
        <v>-1.0037529966902099</v>
      </c>
      <c r="G265">
        <v>-1.0037597186134299</v>
      </c>
      <c r="H265">
        <v>-1.0037907778686901</v>
      </c>
      <c r="K265">
        <f>(Sheet1!$G$2*3/(5*Sheet1!$G$3^2))*(1-2.5*EXP(-Sheet1!$G$3*(B265-$K$1)) + 1.5*EXP(-(5/3)*Sheet1!$G$3*(B265-$K$1)))</f>
        <v>0.16846512812831166</v>
      </c>
      <c r="M265">
        <f>(Sheet1!$K$2/(2*Sheet1!$K$3^2))*(1-EXP(-Sheet1!$K$3*(B265-$K$1)))^2</f>
        <v>0.16825494213937592</v>
      </c>
    </row>
    <row r="266" spans="1:13" x14ac:dyDescent="0.25">
      <c r="A266">
        <f t="shared" si="4"/>
        <v>264</v>
      </c>
      <c r="B266">
        <f>A266*Sheet1!$B$2/100</f>
        <v>4.9888871999999997</v>
      </c>
      <c r="C266">
        <v>-1.00354355825571</v>
      </c>
      <c r="D266">
        <v>-1.00362489217908</v>
      </c>
      <c r="E266">
        <v>-1.0036272797108301</v>
      </c>
      <c r="F266">
        <v>-1.0036408110418</v>
      </c>
      <c r="G266">
        <v>-1.0036473578465901</v>
      </c>
      <c r="H266">
        <v>-1.0036786638732</v>
      </c>
      <c r="K266">
        <f>(Sheet1!$G$2*3/(5*Sheet1!$G$3^2))*(1-2.5*EXP(-Sheet1!$G$3*(B266-$K$1)) + 1.5*EXP(-(5/3)*Sheet1!$G$3*(B266-$K$1)))</f>
        <v>0.16860323297837546</v>
      </c>
      <c r="M266">
        <f>(Sheet1!$K$2/(2*Sheet1!$K$3^2))*(1-EXP(-Sheet1!$K$3*(B266-$K$1)))^2</f>
        <v>0.16840774296244077</v>
      </c>
    </row>
    <row r="267" spans="1:13" x14ac:dyDescent="0.25">
      <c r="A267">
        <f t="shared" si="4"/>
        <v>265</v>
      </c>
      <c r="B267">
        <f>A267*Sheet1!$B$2/100</f>
        <v>5.0077844999999996</v>
      </c>
      <c r="C267">
        <v>-1.0034273662656401</v>
      </c>
      <c r="D267">
        <v>-1.0035145766615201</v>
      </c>
      <c r="E267">
        <v>-1.0035184731392599</v>
      </c>
      <c r="F267">
        <v>-1.0035318426598101</v>
      </c>
      <c r="G267">
        <v>-1.0035382048499699</v>
      </c>
      <c r="H267">
        <v>-1.0035696988699001</v>
      </c>
      <c r="K267">
        <f>(Sheet1!$G$2*3/(5*Sheet1!$G$3^2))*(1-2.5*EXP(-Sheet1!$G$3*(B267-$K$1)) + 1.5*EXP(-(5/3)*Sheet1!$G$3*(B267-$K$1)))</f>
        <v>0.16873844717325009</v>
      </c>
      <c r="M267">
        <f>(Sheet1!$K$2/(2*Sheet1!$K$3^2))*(1-EXP(-Sheet1!$K$3*(B267-$K$1)))^2</f>
        <v>0.16855756185826179</v>
      </c>
    </row>
    <row r="268" spans="1:13" x14ac:dyDescent="0.25">
      <c r="A268">
        <f t="shared" si="4"/>
        <v>266</v>
      </c>
      <c r="B268">
        <f>A268*Sheet1!$B$2/100</f>
        <v>5.0266817999999995</v>
      </c>
      <c r="C268">
        <v>-1.0033144363845601</v>
      </c>
      <c r="D268">
        <v>-1.00340742535862</v>
      </c>
      <c r="E268">
        <v>-1.0034128234124799</v>
      </c>
      <c r="F268">
        <v>-1.00342601185166</v>
      </c>
      <c r="G268">
        <v>-1.0034321802605899</v>
      </c>
      <c r="H268">
        <v>-1.0034638039247401</v>
      </c>
      <c r="K268">
        <f>(Sheet1!$G$2*3/(5*Sheet1!$G$3^2))*(1-2.5*EXP(-Sheet1!$G$3*(B268-$K$1)) + 1.5*EXP(-(5/3)*Sheet1!$G$3*(B268-$K$1)))</f>
        <v>0.1688708292450942</v>
      </c>
      <c r="M268">
        <f>(Sheet1!$K$2/(2*Sheet1!$K$3^2))*(1-EXP(-Sheet1!$K$3*(B268-$K$1)))^2</f>
        <v>0.16870445567389195</v>
      </c>
    </row>
    <row r="269" spans="1:13" x14ac:dyDescent="0.25">
      <c r="A269">
        <f t="shared" si="4"/>
        <v>267</v>
      </c>
      <c r="B269">
        <f>A269*Sheet1!$B$2/100</f>
        <v>5.0455791000000003</v>
      </c>
      <c r="C269">
        <v>-1.0032046954318099</v>
      </c>
      <c r="D269">
        <v>-1.0033033610051401</v>
      </c>
      <c r="E269">
        <v>-1.0033102518703401</v>
      </c>
      <c r="F269">
        <v>-1.0033232404593899</v>
      </c>
      <c r="G269">
        <v>-1.0033292062558199</v>
      </c>
      <c r="H269">
        <v>-1.0033609017243199</v>
      </c>
      <c r="K269">
        <f>(Sheet1!$G$2*3/(5*Sheet1!$G$3^2))*(1-2.5*EXP(-Sheet1!$G$3*(B269-$K$1)) + 1.5*EXP(-(5/3)*Sheet1!$G$3*(B269-$K$1)))</f>
        <v>0.16900043661539174</v>
      </c>
      <c r="M269">
        <f>(Sheet1!$K$2/(2*Sheet1!$K$3^2))*(1-EXP(-Sheet1!$K$3*(B269-$K$1)))^2</f>
        <v>0.16884848022702917</v>
      </c>
    </row>
    <row r="270" spans="1:13" x14ac:dyDescent="0.25">
      <c r="A270">
        <f t="shared" si="4"/>
        <v>268</v>
      </c>
      <c r="B270">
        <f>A270*Sheet1!$B$2/100</f>
        <v>5.0644764000000002</v>
      </c>
      <c r="C270">
        <v>-1.0030980715398401</v>
      </c>
      <c r="D270">
        <v>-1.0032023078054499</v>
      </c>
      <c r="E270">
        <v>-1.00321068135546</v>
      </c>
      <c r="F270">
        <v>-1.00322345184142</v>
      </c>
      <c r="G270">
        <v>-1.00322920653462</v>
      </c>
      <c r="H270">
        <v>-1.0032609165539299</v>
      </c>
      <c r="K270">
        <f>(Sheet1!$G$2*3/(5*Sheet1!$G$3^2))*(1-2.5*EXP(-Sheet1!$G$3*(B270-$K$1)) + 1.5*EXP(-(5/3)*Sheet1!$G$3*(B270-$K$1)))</f>
        <v>0.16912732561311555</v>
      </c>
      <c r="M270">
        <f>(Sheet1!$K$2/(2*Sheet1!$K$3^2))*(1-EXP(-Sheet1!$K$3*(B270-$K$1)))^2</f>
        <v>0.16898969032240657</v>
      </c>
    </row>
    <row r="271" spans="1:13" x14ac:dyDescent="0.25">
      <c r="A271">
        <f t="shared" si="4"/>
        <v>269</v>
      </c>
      <c r="B271">
        <f>A271*Sheet1!$B$2/100</f>
        <v>5.0833736999999992</v>
      </c>
      <c r="C271">
        <v>-1.0029944941370399</v>
      </c>
      <c r="D271">
        <v>-1.0031041914157</v>
      </c>
      <c r="E271">
        <v>-1.00311403619575</v>
      </c>
      <c r="F271">
        <v>-1.00312657085408</v>
      </c>
      <c r="G271">
        <v>-1.0031321062984799</v>
      </c>
      <c r="H271">
        <v>-1.0031637742755199</v>
      </c>
      <c r="K271">
        <f>(Sheet1!$G$2*3/(5*Sheet1!$G$3^2))*(1-2.5*EXP(-Sheet1!$G$3*(B271-$K$1)) + 1.5*EXP(-(5/3)*Sheet1!$G$3*(B271-$K$1)))</f>
        <v>0.16925155149271545</v>
      </c>
      <c r="M271">
        <f>(Sheet1!$K$2/(2*Sheet1!$K$3^2))*(1-EXP(-Sheet1!$K$3*(B271-$K$1)))^2</f>
        <v>0.1691281397680198</v>
      </c>
    </row>
    <row r="272" spans="1:13" x14ac:dyDescent="0.25">
      <c r="A272">
        <f t="shared" si="4"/>
        <v>270</v>
      </c>
      <c r="B272">
        <f>A272*Sheet1!$B$2/100</f>
        <v>5.1022709999999991</v>
      </c>
      <c r="C272">
        <v>-1.0028938939307299</v>
      </c>
      <c r="D272">
        <v>-1.0030089389258801</v>
      </c>
      <c r="E272">
        <v>-1.0030202421869401</v>
      </c>
      <c r="F272">
        <v>-1.00303252383304</v>
      </c>
      <c r="G272">
        <v>-1.0030378322323701</v>
      </c>
      <c r="H272">
        <v>-1.00306940230552</v>
      </c>
      <c r="K272">
        <f>(Sheet1!$G$2*3/(5*Sheet1!$G$3^2))*(1-2.5*EXP(-Sheet1!$G$3*(B272-$K$1)) + 1.5*EXP(-(5/3)*Sheet1!$G$3*(B272-$K$1)))</f>
        <v>0.16937316845192646</v>
      </c>
      <c r="M272">
        <f>(Sheet1!$K$2/(2*Sheet1!$K$3^2))*(1-EXP(-Sheet1!$K$3*(B272-$K$1)))^2</f>
        <v>0.16926388139118775</v>
      </c>
    </row>
    <row r="273" spans="1:13" x14ac:dyDescent="0.25">
      <c r="A273">
        <f t="shared" si="4"/>
        <v>271</v>
      </c>
      <c r="B273">
        <f>A273*Sheet1!$B$2/100</f>
        <v>5.121168299999999</v>
      </c>
      <c r="C273">
        <v>-1.0027962028900299</v>
      </c>
      <c r="D273">
        <v>-1.0029164788418501</v>
      </c>
      <c r="E273">
        <v>-1.00292922657477</v>
      </c>
      <c r="F273">
        <v>-1.00294123857456</v>
      </c>
      <c r="G273">
        <v>-1.0029463124854301</v>
      </c>
      <c r="H273">
        <v>-1.00297772959252</v>
      </c>
      <c r="K273">
        <f>(Sheet1!$G$2*3/(5*Sheet1!$G$3^2))*(1-2.5*EXP(-Sheet1!$G$3*(B273-$K$1)) + 1.5*EXP(-(5/3)*Sheet1!$G$3*(B273-$K$1)))</f>
        <v>0.16949222964939334</v>
      </c>
      <c r="M273">
        <f>(Sheet1!$K$2/(2*Sheet1!$K$3^2))*(1-EXP(-Sheet1!$K$3*(B273-$K$1)))^2</f>
        <v>0.16939696705444432</v>
      </c>
    </row>
    <row r="274" spans="1:13" x14ac:dyDescent="0.25">
      <c r="A274">
        <f t="shared" si="4"/>
        <v>272</v>
      </c>
      <c r="B274">
        <f>A274*Sheet1!$B$2/100</f>
        <v>5.1400655999999989</v>
      </c>
      <c r="C274">
        <v>-1.0027013542288801</v>
      </c>
      <c r="D274">
        <v>-1.0028267410671401</v>
      </c>
      <c r="E274">
        <v>-1.0028409180372</v>
      </c>
      <c r="F274">
        <v>-1.00285264431674</v>
      </c>
      <c r="G274">
        <v>-1.00285747665172</v>
      </c>
      <c r="H274">
        <v>-1.00288868659492</v>
      </c>
      <c r="K274">
        <f>(Sheet1!$G$2*3/(5*Sheet1!$G$3^2))*(1-2.5*EXP(-Sheet1!$G$3*(B274-$K$1)) + 1.5*EXP(-(5/3)*Sheet1!$G$3*(B274-$K$1)))</f>
        <v>0.16960878722210837</v>
      </c>
      <c r="M274">
        <f>(Sheet1!$K$2/(2*Sheet1!$K$3^2))*(1-EXP(-Sheet1!$K$3*(B274-$K$1)))^2</f>
        <v>0.1695274476712583</v>
      </c>
    </row>
    <row r="275" spans="1:13" x14ac:dyDescent="0.25">
      <c r="A275">
        <f t="shared" si="4"/>
        <v>273</v>
      </c>
      <c r="B275">
        <f>A275*Sheet1!$B$2/100</f>
        <v>5.1589629000000006</v>
      </c>
      <c r="C275">
        <v>-1.0026092823889099</v>
      </c>
      <c r="D275">
        <v>-1.0027396568848099</v>
      </c>
      <c r="E275">
        <v>-1.00275524666642</v>
      </c>
      <c r="F275">
        <v>-1.0027666717205399</v>
      </c>
      <c r="G275">
        <v>-1.00277125575076</v>
      </c>
      <c r="H275">
        <v>-1.00280220525848</v>
      </c>
      <c r="K275">
        <f>(Sheet1!$G$2*3/(5*Sheet1!$G$3^2))*(1-2.5*EXP(-Sheet1!$G$3*(B275-$K$1)) + 1.5*EXP(-(5/3)*Sheet1!$G$3*(B275-$K$1)))</f>
        <v>0.16972289230265863</v>
      </c>
      <c r="M275">
        <f>(Sheet1!$K$2/(2*Sheet1!$K$3^2))*(1-EXP(-Sheet1!$K$3*(B275-$K$1)))^2</f>
        <v>0.16965537322157923</v>
      </c>
    </row>
    <row r="276" spans="1:13" x14ac:dyDescent="0.25">
      <c r="A276">
        <f t="shared" si="4"/>
        <v>274</v>
      </c>
      <c r="B276">
        <f>A276*Sheet1!$B$2/100</f>
        <v>5.1778602000000005</v>
      </c>
      <c r="C276">
        <v>-1.0025199230225399</v>
      </c>
      <c r="D276">
        <v>-1.0026551589392001</v>
      </c>
      <c r="E276">
        <v>-1.0026721439508</v>
      </c>
      <c r="F276">
        <v>-1.0026832528508201</v>
      </c>
      <c r="G276">
        <v>-1.0026875822081101</v>
      </c>
      <c r="H276">
        <v>-1.0027182189938999</v>
      </c>
      <c r="K276">
        <f>(Sheet1!$G$2*3/(5*Sheet1!$G$3^2))*(1-2.5*EXP(-Sheet1!$G$3*(B276-$K$1)) + 1.5*EXP(-(5/3)*Sheet1!$G$3*(B276-$K$1)))</f>
        <v>0.16983459503628059</v>
      </c>
      <c r="M276">
        <f>(Sheet1!$K$2/(2*Sheet1!$K$3^2))*(1-EXP(-Sheet1!$K$3*(B276-$K$1)))^2</f>
        <v>0.1697807927672069</v>
      </c>
    </row>
    <row r="277" spans="1:13" x14ac:dyDescent="0.25">
      <c r="A277">
        <f t="shared" si="4"/>
        <v>275</v>
      </c>
      <c r="B277">
        <f>A277*Sheet1!$B$2/100</f>
        <v>5.1967575000000004</v>
      </c>
      <c r="C277">
        <v>-1.0024332129759701</v>
      </c>
      <c r="D277">
        <v>-1.0025731812176699</v>
      </c>
      <c r="E277">
        <v>-1.00259154275677</v>
      </c>
      <c r="F277">
        <v>-1.00260232115734</v>
      </c>
      <c r="G277">
        <v>-1.0026063898358299</v>
      </c>
      <c r="H277">
        <v>-1.0026366626543199</v>
      </c>
      <c r="K277">
        <f>(Sheet1!$G$2*3/(5*Sheet1!$G$3^2))*(1-2.5*EXP(-Sheet1!$G$3*(B277-$K$1)) + 1.5*EXP(-(5/3)*Sheet1!$G$3*(B277-$K$1)))</f>
        <v>0.16994394459771939</v>
      </c>
      <c r="M277">
        <f>(Sheet1!$K$2/(2*Sheet1!$K$3^2))*(1-EXP(-Sheet1!$K$3*(B277-$K$1)))^2</f>
        <v>0.1699037544669833</v>
      </c>
    </row>
    <row r="278" spans="1:13" x14ac:dyDescent="0.25">
      <c r="A278">
        <f t="shared" si="4"/>
        <v>276</v>
      </c>
      <c r="B278">
        <f>A278*Sheet1!$B$2/100</f>
        <v>5.2156547999999994</v>
      </c>
      <c r="C278">
        <v>-1.00234909027235</v>
      </c>
      <c r="D278">
        <v>-1.0024936590322799</v>
      </c>
      <c r="E278">
        <v>-1.0025133773106101</v>
      </c>
      <c r="F278">
        <v>-1.00252381145568</v>
      </c>
      <c r="G278">
        <v>-1.0025276138130399</v>
      </c>
      <c r="H278">
        <v>-1.0025574725128701</v>
      </c>
      <c r="K278">
        <f>(Sheet1!$G$2*3/(5*Sheet1!$G$3^2))*(1-2.5*EXP(-Sheet1!$G$3*(B278-$K$1)) + 1.5*EXP(-(5/3)*Sheet1!$G$3*(B278-$K$1)))</f>
        <v>0.17005098920789055</v>
      </c>
      <c r="M278">
        <f>(Sheet1!$K$2/(2*Sheet1!$K$3^2))*(1-EXP(-Sheet1!$K$3*(B278-$K$1)))^2</f>
        <v>0.17002430559180479</v>
      </c>
    </row>
    <row r="279" spans="1:13" x14ac:dyDescent="0.25">
      <c r="A279">
        <f t="shared" si="4"/>
        <v>277</v>
      </c>
      <c r="B279">
        <f>A279*Sheet1!$B$2/100</f>
        <v>5.2345520999999993</v>
      </c>
      <c r="C279">
        <v>-1.0022674940949099</v>
      </c>
      <c r="D279">
        <v>-1.0024165290014899</v>
      </c>
      <c r="E279">
        <v>-1.0024375831802399</v>
      </c>
      <c r="F279">
        <v>-1.00244765990814</v>
      </c>
      <c r="G279">
        <v>-1.00245119066632</v>
      </c>
      <c r="H279">
        <v>-1.0024805862402399</v>
      </c>
      <c r="K279">
        <f>(Sheet1!$G$2*3/(5*Sheet1!$G$3^2))*(1-2.5*EXP(-Sheet1!$G$3*(B279-$K$1)) + 1.5*EXP(-(5/3)*Sheet1!$G$3*(B279-$K$1)))</f>
        <v>0.17015577615034247</v>
      </c>
      <c r="M279">
        <f>(Sheet1!$K$2/(2*Sheet1!$K$3^2))*(1-EXP(-Sheet1!$K$3*(B279-$K$1)))^2</f>
        <v>0.17014249253945346</v>
      </c>
    </row>
    <row r="280" spans="1:13" x14ac:dyDescent="0.25">
      <c r="A280">
        <f t="shared" si="4"/>
        <v>278</v>
      </c>
      <c r="B280">
        <f>A280*Sheet1!$B$2/100</f>
        <v>5.2534493999999992</v>
      </c>
      <c r="C280">
        <v>-1.0021883647702601</v>
      </c>
      <c r="D280">
        <v>-1.0023417290318699</v>
      </c>
      <c r="E280">
        <v>-1.0023640972569301</v>
      </c>
      <c r="F280">
        <v>-1.0023738040046599</v>
      </c>
      <c r="G280">
        <v>-1.00237705825024</v>
      </c>
      <c r="H280">
        <v>-1.00240594288228</v>
      </c>
      <c r="K280">
        <f>(Sheet1!$G$2*3/(5*Sheet1!$G$3^2))*(1-2.5*EXP(-Sheet1!$G$3*(B280-$K$1)) + 1.5*EXP(-(5/3)*Sheet1!$G$3*(B280-$K$1)))</f>
        <v>0.17025835178751766</v>
      </c>
      <c r="M280">
        <f>(Sheet1!$K$2/(2*Sheet1!$K$3^2))*(1-EXP(-Sheet1!$K$3*(B280-$K$1)))^2</f>
        <v>0.17025836084924698</v>
      </c>
    </row>
    <row r="281" spans="1:13" x14ac:dyDescent="0.25">
      <c r="A281">
        <f t="shared" si="4"/>
        <v>279</v>
      </c>
      <c r="B281">
        <f>A281*Sheet1!$B$2/100</f>
        <v>5.2723466999999991</v>
      </c>
      <c r="C281">
        <v>-1.0021116437516999</v>
      </c>
      <c r="D281">
        <v>-1.00226919829982</v>
      </c>
      <c r="E281">
        <v>-1.00229285773703</v>
      </c>
      <c r="F281">
        <v>-1.0023021825437399</v>
      </c>
      <c r="G281">
        <v>-1.00230515572785</v>
      </c>
      <c r="H281">
        <v>-1.0023334828377</v>
      </c>
      <c r="K281">
        <f>(Sheet1!$G$2*3/(5*Sheet1!$G$3^2))*(1-2.5*EXP(-Sheet1!$G$3*(B281-$K$1)) + 1.5*EXP(-(5/3)*Sheet1!$G$3*(B281-$K$1)))</f>
        <v>0.17035876157681193</v>
      </c>
      <c r="M281">
        <f>(Sheet1!$K$2/(2*Sheet1!$K$3^2))*(1-EXP(-Sheet1!$K$3*(B281-$K$1)))^2</f>
        <v>0.17037195521650519</v>
      </c>
    </row>
    <row r="282" spans="1:13" x14ac:dyDescent="0.25">
      <c r="A282">
        <f t="shared" si="4"/>
        <v>280</v>
      </c>
      <c r="B282">
        <f>A282*Sheet1!$B$2/100</f>
        <v>5.2912439999999989</v>
      </c>
      <c r="C282">
        <v>-1.0020372736026699</v>
      </c>
      <c r="D282">
        <v>-1.0021988772332799</v>
      </c>
      <c r="E282">
        <v>-1.0022238041036999</v>
      </c>
      <c r="F282">
        <v>-1.00223273561338</v>
      </c>
      <c r="G282">
        <v>-1.0022354235512401</v>
      </c>
      <c r="H282">
        <v>-1.00226314783576</v>
      </c>
      <c r="K282">
        <f>(Sheet1!$G$2*3/(5*Sheet1!$G$3^2))*(1-2.5*EXP(-Sheet1!$G$3*(B282-$K$1)) + 1.5*EXP(-(5/3)*Sheet1!$G$3*(B282-$K$1)))</f>
        <v>0.17045705008643006</v>
      </c>
      <c r="M282">
        <f>(Sheet1!$K$2/(2*Sheet1!$K$3^2))*(1-EXP(-Sheet1!$K$3*(B282-$K$1)))^2</f>
        <v>0.17048331950683399</v>
      </c>
    </row>
    <row r="283" spans="1:13" x14ac:dyDescent="0.25">
      <c r="A283">
        <f t="shared" si="4"/>
        <v>281</v>
      </c>
      <c r="B283">
        <f>A283*Sheet1!$B$2/100</f>
        <v>5.3101413000000006</v>
      </c>
      <c r="C283">
        <v>-1.00196519798027</v>
      </c>
      <c r="D283">
        <v>-1.0021307074935899</v>
      </c>
      <c r="E283">
        <v>-1.00215687710863</v>
      </c>
      <c r="F283">
        <v>-1.00216540457208</v>
      </c>
      <c r="G283">
        <v>-1.00216780344211</v>
      </c>
      <c r="H283">
        <v>-1.0021948809141801</v>
      </c>
      <c r="K283">
        <f>(Sheet1!$G$2*3/(5*Sheet1!$G$3^2))*(1-2.5*EXP(-Sheet1!$G$3*(B283-$K$1)) + 1.5*EXP(-(5/3)*Sheet1!$G$3*(B283-$K$1)))</f>
        <v>0.17055326101103696</v>
      </c>
      <c r="M283">
        <f>(Sheet1!$K$2/(2*Sheet1!$K$3^2))*(1-EXP(-Sheet1!$K$3*(B283-$K$1)))^2</f>
        <v>0.17059249677022442</v>
      </c>
    </row>
    <row r="284" spans="1:13" x14ac:dyDescent="0.25">
      <c r="A284">
        <f t="shared" si="4"/>
        <v>282</v>
      </c>
      <c r="B284">
        <f>A284*Sheet1!$B$2/100</f>
        <v>5.3290386000000005</v>
      </c>
      <c r="C284">
        <v>-1.0018953616188799</v>
      </c>
      <c r="D284">
        <v>-1.0020646319572399</v>
      </c>
      <c r="E284">
        <v>-1.0020920187537701</v>
      </c>
      <c r="F284">
        <v>-1.00210013202981</v>
      </c>
      <c r="G284">
        <v>-1.0021022383724301</v>
      </c>
      <c r="H284">
        <v>-1.0021286263970499</v>
      </c>
      <c r="K284">
        <f>(Sheet1!$G$2*3/(5*Sheet1!$G$3^2))*(1-2.5*EXP(-Sheet1!$G$3*(B284-$K$1)) + 1.5*EXP(-(5/3)*Sheet1!$G$3*(B284-$K$1)))</f>
        <v>0.17064743718720402</v>
      </c>
      <c r="M284">
        <f>(Sheet1!$K$2/(2*Sheet1!$K$3^2))*(1-EXP(-Sheet1!$K$3*(B284-$K$1)))^2</f>
        <v>0.17069952925496817</v>
      </c>
    </row>
    <row r="285" spans="1:13" x14ac:dyDescent="0.25">
      <c r="A285">
        <f t="shared" si="4"/>
        <v>283</v>
      </c>
      <c r="B285">
        <f>A285*Sheet1!$B$2/100</f>
        <v>5.3479358999999995</v>
      </c>
      <c r="C285">
        <v>-1.0018277103139499</v>
      </c>
      <c r="D285">
        <v>-1.0020005946978601</v>
      </c>
      <c r="E285">
        <v>-1.00202917227317</v>
      </c>
      <c r="F285">
        <v>-1.00203686182914</v>
      </c>
      <c r="G285">
        <v>-1.0020386725452</v>
      </c>
      <c r="H285">
        <v>-1.00206432987287</v>
      </c>
      <c r="K285">
        <f>(Sheet1!$G$2*3/(5*Sheet1!$G$3^2))*(1-2.5*EXP(-Sheet1!$G$3*(B285-$K$1)) + 1.5*EXP(-(5/3)*Sheet1!$G$3*(B285-$K$1)))</f>
        <v>0.17073962060864986</v>
      </c>
      <c r="M285">
        <f>(Sheet1!$K$2/(2*Sheet1!$K$3^2))*(1-EXP(-Sheet1!$K$3*(B285-$K$1)))^2</f>
        <v>0.17080445842138864</v>
      </c>
    </row>
    <row r="286" spans="1:13" x14ac:dyDescent="0.25">
      <c r="A286">
        <f t="shared" si="4"/>
        <v>284</v>
      </c>
      <c r="B286">
        <f>A286*Sheet1!$B$2/100</f>
        <v>5.3668331999999994</v>
      </c>
      <c r="C286">
        <v>-1.0017621909057599</v>
      </c>
      <c r="D286">
        <v>-1.0019385409681201</v>
      </c>
      <c r="E286">
        <v>-1.00196828211473</v>
      </c>
      <c r="F286">
        <v>-1.0019755390263501</v>
      </c>
      <c r="G286">
        <v>-1.00197705137518</v>
      </c>
      <c r="H286">
        <v>-1.0020019381728</v>
      </c>
      <c r="K286">
        <f>(Sheet1!$G$2*3/(5*Sheet1!$G$3^2))*(1-2.5*EXP(-Sheet1!$G$3*(B286-$K$1)) + 1.5*EXP(-(5/3)*Sheet1!$G$3*(B286-$K$1)))</f>
        <v>0.17082985244127522</v>
      </c>
      <c r="M286">
        <f>(Sheet1!$K$2/(2*Sheet1!$K$3^2))*(1-EXP(-Sheet1!$K$3*(B286-$K$1)))^2</f>
        <v>0.17090732495538694</v>
      </c>
    </row>
    <row r="287" spans="1:13" x14ac:dyDescent="0.25">
      <c r="A287">
        <f t="shared" si="4"/>
        <v>285</v>
      </c>
      <c r="B287">
        <f>A287*Sheet1!$B$2/100</f>
        <v>5.3857304999999993</v>
      </c>
      <c r="C287">
        <v>-1.00169875126351</v>
      </c>
      <c r="D287">
        <v>-1.00187841718183</v>
      </c>
      <c r="E287">
        <v>-1.0019092939221601</v>
      </c>
      <c r="F287">
        <v>-1.0019161098727101</v>
      </c>
      <c r="G287">
        <v>-1.00191732146987</v>
      </c>
      <c r="H287">
        <v>-1.0019413993489501</v>
      </c>
      <c r="K287">
        <f>(Sheet1!$G$2*3/(5*Sheet1!$G$3^2))*(1-2.5*EXP(-Sheet1!$G$3*(B287-$K$1)) + 1.5*EXP(-(5/3)*Sheet1!$G$3*(B287-$K$1)))</f>
        <v>0.17091817303799209</v>
      </c>
      <c r="M287">
        <f>(Sheet1!$K$2/(2*Sheet1!$K$3^2))*(1-EXP(-Sheet1!$K$3*(B287-$K$1)))^2</f>
        <v>0.17100816878180461</v>
      </c>
    </row>
    <row r="288" spans="1:13" x14ac:dyDescent="0.25">
      <c r="A288">
        <f t="shared" si="4"/>
        <v>286</v>
      </c>
      <c r="B288">
        <f>A288*Sheet1!$B$2/100</f>
        <v>5.4046277999999992</v>
      </c>
      <c r="C288">
        <v>-1.0016373402693399</v>
      </c>
      <c r="D288">
        <v>-1.0018201708960399</v>
      </c>
      <c r="E288">
        <v>-1.0018521545168899</v>
      </c>
      <c r="F288">
        <v>-1.0018585217957301</v>
      </c>
      <c r="G288">
        <v>-1.00185943061045</v>
      </c>
      <c r="H288">
        <v>-1.0018826626528901</v>
      </c>
      <c r="K288">
        <f>(Sheet1!$G$2*3/(5*Sheet1!$G$3^2))*(1-2.5*EXP(-Sheet1!$G$3*(B288-$K$1)) + 1.5*EXP(-(5/3)*Sheet1!$G$3*(B288-$K$1)))</f>
        <v>0.17100462195334673</v>
      </c>
      <c r="M288">
        <f>(Sheet1!$K$2/(2*Sheet1!$K$3^2))*(1-EXP(-Sheet1!$K$3*(B288-$K$1)))^2</f>
        <v>0.17110702907760136</v>
      </c>
    </row>
    <row r="289" spans="1:13" x14ac:dyDescent="0.25">
      <c r="A289">
        <f t="shared" si="4"/>
        <v>287</v>
      </c>
      <c r="B289">
        <f>A289*Sheet1!$B$2/100</f>
        <v>5.4235250999999991</v>
      </c>
      <c r="C289">
        <v>-1.0015779078025899</v>
      </c>
      <c r="D289">
        <v>-1.0017637507933299</v>
      </c>
      <c r="E289">
        <v>-1.0017968118801199</v>
      </c>
      <c r="F289">
        <v>-1.0018027233806499</v>
      </c>
      <c r="G289">
        <v>-1.0018033277329099</v>
      </c>
      <c r="H289">
        <v>-1.0018256785142701</v>
      </c>
      <c r="K289">
        <f>(Sheet1!$G$2*3/(5*Sheet1!$G$3^2))*(1-2.5*EXP(-Sheet1!$G$3*(B289-$K$1)) + 1.5*EXP(-(5/3)*Sheet1!$G$3*(B289-$K$1)))</f>
        <v>0.17108923795793737</v>
      </c>
      <c r="M289">
        <f>(Sheet1!$K$2/(2*Sheet1!$K$3^2))*(1-EXP(-Sheet1!$K$3*(B289-$K$1)))^2</f>
        <v>0.17120394428485003</v>
      </c>
    </row>
    <row r="290" spans="1:13" x14ac:dyDescent="0.25">
      <c r="A290">
        <f t="shared" si="4"/>
        <v>288</v>
      </c>
      <c r="B290">
        <f>A290*Sheet1!$B$2/100</f>
        <v>5.442422399999999</v>
      </c>
      <c r="C290">
        <v>-1.0015204047241699</v>
      </c>
      <c r="D290">
        <v>-1.00170910666409</v>
      </c>
      <c r="E290">
        <v>-1.00174321513489</v>
      </c>
      <c r="F290">
        <v>-1.00174866435187</v>
      </c>
      <c r="G290">
        <v>-1.00174896290927</v>
      </c>
      <c r="H290">
        <v>-1.0017703985197099</v>
      </c>
      <c r="K290">
        <f>(Sheet1!$G$2*3/(5*Sheet1!$G$3^2))*(1-2.5*EXP(-Sheet1!$G$3*(B290-$K$1)) + 1.5*EXP(-(5/3)*Sheet1!$G$3*(B290-$K$1)))</f>
        <v>0.17117205905262647</v>
      </c>
      <c r="M290">
        <f>(Sheet1!$K$2/(2*Sheet1!$K$3^2))*(1-EXP(-Sheet1!$K$3*(B290-$K$1)))^2</f>
        <v>0.17129895212354798</v>
      </c>
    </row>
    <row r="291" spans="1:13" x14ac:dyDescent="0.25">
      <c r="A291">
        <f t="shared" si="4"/>
        <v>289</v>
      </c>
      <c r="B291">
        <f>A291*Sheet1!$B$2/100</f>
        <v>5.4613197000000007</v>
      </c>
      <c r="C291">
        <v>-1.0014647828610701</v>
      </c>
      <c r="D291">
        <v>-1.0016561893890199</v>
      </c>
      <c r="E291">
        <v>-1.00169131452831</v>
      </c>
      <c r="F291">
        <v>-1.00169629555467</v>
      </c>
      <c r="G291">
        <v>-1.0016962873289299</v>
      </c>
      <c r="H291">
        <v>-1.00171677539172</v>
      </c>
      <c r="K291">
        <f>(Sheet1!$G$2*3/(5*Sheet1!$G$3^2))*(1-2.5*EXP(-Sheet1!$G$3*(B291-$K$1)) + 1.5*EXP(-(5/3)*Sheet1!$G$3*(B291-$K$1)))</f>
        <v>0.17125312248254806</v>
      </c>
      <c r="M291">
        <f>(Sheet1!$K$2/(2*Sheet1!$K$3^2))*(1-EXP(-Sheet1!$K$3*(B291-$K$1)))^2</f>
        <v>0.17139208960424607</v>
      </c>
    </row>
    <row r="292" spans="1:13" x14ac:dyDescent="0.25">
      <c r="A292">
        <f t="shared" si="4"/>
        <v>290</v>
      </c>
      <c r="B292">
        <f>A292*Sheet1!$B$2/100</f>
        <v>5.4802169999999997</v>
      </c>
      <c r="C292">
        <v>-1.00141099499098</v>
      </c>
      <c r="D292">
        <v>-1.00160495092169</v>
      </c>
      <c r="E292">
        <v>-1.00164106141385</v>
      </c>
      <c r="F292">
        <v>-1.0016455689369199</v>
      </c>
      <c r="G292">
        <v>-1.0016452532801801</v>
      </c>
      <c r="H292">
        <v>-1.0016647629679301</v>
      </c>
      <c r="K292">
        <f>(Sheet1!$G$2*3/(5*Sheet1!$G$3^2))*(1-2.5*EXP(-Sheet1!$G$3*(B292-$K$1)) + 1.5*EXP(-(5/3)*Sheet1!$G$3*(B292-$K$1)))</f>
        <v>0.17133246475091138</v>
      </c>
      <c r="M292">
        <f>(Sheet1!$K$2/(2*Sheet1!$K$3^2))*(1-EXP(-Sheet1!$K$3*(B292-$K$1)))^2</f>
        <v>0.17148339304049637</v>
      </c>
    </row>
    <row r="293" spans="1:13" x14ac:dyDescent="0.25">
      <c r="A293">
        <f t="shared" si="4"/>
        <v>291</v>
      </c>
      <c r="B293">
        <f>A293*Sheet1!$B$2/100</f>
        <v>5.4991142999999996</v>
      </c>
      <c r="C293">
        <v>-1.00135899482709</v>
      </c>
      <c r="D293">
        <v>-1.00155534427119</v>
      </c>
      <c r="E293">
        <v>-1.00159240823373</v>
      </c>
      <c r="F293">
        <v>-1.0015964375309301</v>
      </c>
      <c r="G293">
        <v>-1.00159581413179</v>
      </c>
      <c r="H293">
        <v>-1.00161431618049</v>
      </c>
      <c r="K293">
        <f>(Sheet1!$G$2*3/(5*Sheet1!$G$3^2))*(1-2.5*EXP(-Sheet1!$G$3*(B293-$K$1)) + 1.5*EXP(-(5/3)*Sheet1!$G$3*(B293-$K$1)))</f>
        <v>0.17141012163260075</v>
      </c>
      <c r="M293">
        <f>(Sheet1!$K$2/(2*Sheet1!$K$3^2))*(1-EXP(-Sheet1!$K$3*(B293-$K$1)))^2</f>
        <v>0.17157289806111858</v>
      </c>
    </row>
    <row r="294" spans="1:13" x14ac:dyDescent="0.25">
      <c r="A294">
        <f t="shared" si="4"/>
        <v>292</v>
      </c>
      <c r="B294">
        <f>A294*Sheet1!$B$2/100</f>
        <v>5.5180115999999995</v>
      </c>
      <c r="C294">
        <v>-1.00130873700305</v>
      </c>
      <c r="D294">
        <v>-1.00150732348503</v>
      </c>
      <c r="E294">
        <v>-1.0015453085014701</v>
      </c>
      <c r="F294">
        <v>-1.0015488554355501</v>
      </c>
      <c r="G294">
        <v>-1.00154792431478</v>
      </c>
      <c r="H294">
        <v>-1.0015653910356299</v>
      </c>
      <c r="K294">
        <f>(Sheet1!$G$2*3/(5*Sheet1!$G$3^2))*(1-2.5*EXP(-Sheet1!$G$3*(B294-$K$1)) + 1.5*EXP(-(5/3)*Sheet1!$G$3*(B294-$K$1)))</f>
        <v>0.17148612818757319</v>
      </c>
      <c r="M294">
        <f>(Sheet1!$K$2/(2*Sheet1!$K$3^2))*(1-EXP(-Sheet1!$K$3*(B294-$K$1)))^2</f>
        <v>0.17166063962228692</v>
      </c>
    </row>
    <row r="295" spans="1:13" x14ac:dyDescent="0.25">
      <c r="A295">
        <f t="shared" si="4"/>
        <v>293</v>
      </c>
      <c r="B295">
        <f>A295*Sheet1!$B$2/100</f>
        <v>5.5369088999999994</v>
      </c>
      <c r="C295">
        <v>-1.0012601770580301</v>
      </c>
      <c r="D295">
        <v>-1.00146084363202</v>
      </c>
      <c r="E295">
        <v>-1.0014997167844599</v>
      </c>
      <c r="F295">
        <v>-1.0015027777982499</v>
      </c>
      <c r="G295">
        <v>-1.00150153930438</v>
      </c>
      <c r="H295">
        <v>-1.0015179445934601</v>
      </c>
      <c r="K295">
        <f>(Sheet1!$G$2*3/(5*Sheet1!$G$3^2))*(1-2.5*EXP(-Sheet1!$G$3*(B295-$K$1)) + 1.5*EXP(-(5/3)*Sheet1!$G$3*(B295-$K$1)))</f>
        <v>0.17156051877405454</v>
      </c>
      <c r="M295">
        <f>(Sheet1!$K$2/(2*Sheet1!$K$3^2))*(1-EXP(-Sheet1!$K$3*(B295-$K$1)))^2</f>
        <v>0.1717466520194377</v>
      </c>
    </row>
    <row r="296" spans="1:13" x14ac:dyDescent="0.25">
      <c r="A296">
        <f t="shared" si="4"/>
        <v>294</v>
      </c>
      <c r="B296">
        <f>A296*Sheet1!$B$2/100</f>
        <v>5.5558061999999993</v>
      </c>
      <c r="C296">
        <v>-1.0012132714219799</v>
      </c>
      <c r="D296">
        <v>-1.00141586078542</v>
      </c>
      <c r="E296">
        <v>-1.00145558868679</v>
      </c>
      <c r="F296">
        <v>-1.00145816079743</v>
      </c>
      <c r="G296">
        <v>-1.0014566156020701</v>
      </c>
      <c r="H296">
        <v>-1.0014719349479899</v>
      </c>
      <c r="K296">
        <f>(Sheet1!$G$2*3/(5*Sheet1!$G$3^2))*(1-2.5*EXP(-Sheet1!$G$3*(B296-$K$1)) + 1.5*EXP(-(5/3)*Sheet1!$G$3*(B296-$K$1)))</f>
        <v>0.17163332706153514</v>
      </c>
      <c r="M296">
        <f>(Sheet1!$K$2/(2*Sheet1!$K$3^2))*(1-EXP(-Sheet1!$K$3*(B296-$K$1)))^2</f>
        <v>0.17183096889899963</v>
      </c>
    </row>
    <row r="297" spans="1:13" x14ac:dyDescent="0.25">
      <c r="A297">
        <f t="shared" si="4"/>
        <v>295</v>
      </c>
      <c r="B297">
        <f>A297*Sheet1!$B$2/100</f>
        <v>5.5747034999999991</v>
      </c>
      <c r="C297">
        <v>-1.0011679774009901</v>
      </c>
      <c r="D297">
        <v>-1.0013723320061501</v>
      </c>
      <c r="E297">
        <v>-1.0014128808320999</v>
      </c>
      <c r="F297">
        <v>-1.0014149616249399</v>
      </c>
      <c r="G297">
        <v>-1.0014131107178399</v>
      </c>
      <c r="H297">
        <v>-1.0014273212073601</v>
      </c>
      <c r="K297">
        <f>(Sheet1!$G$2*3/(5*Sheet1!$G$3^2))*(1-2.5*EXP(-Sheet1!$G$3*(B297-$K$1)) + 1.5*EXP(-(5/3)*Sheet1!$G$3*(B297-$K$1)))</f>
        <v>0.17170458604356645</v>
      </c>
      <c r="M297">
        <f>(Sheet1!$K$2/(2*Sheet1!$K$3^2))*(1-EXP(-Sheet1!$K$3*(B297-$K$1)))^2</f>
        <v>0.17191362326994739</v>
      </c>
    </row>
    <row r="298" spans="1:13" x14ac:dyDescent="0.25">
      <c r="A298">
        <f t="shared" si="4"/>
        <v>296</v>
      </c>
      <c r="B298">
        <f>A298*Sheet1!$B$2/100</f>
        <v>5.593600799999999</v>
      </c>
      <c r="C298">
        <v>-1.0011242531629101</v>
      </c>
      <c r="D298">
        <v>-1.00133021532619</v>
      </c>
      <c r="E298">
        <v>-1.0013715508466099</v>
      </c>
      <c r="F298">
        <v>-1.00137313846859</v>
      </c>
      <c r="G298">
        <v>-1.0013709831525801</v>
      </c>
      <c r="H298">
        <v>-1.0013840634742699</v>
      </c>
      <c r="K298">
        <f>(Sheet1!$G$2*3/(5*Sheet1!$G$3^2))*(1-2.5*EXP(-Sheet1!$G$3*(B298-$K$1)) + 1.5*EXP(-(5/3)*Sheet1!$G$3*(B298-$K$1)))</f>
        <v>0.17177432805035941</v>
      </c>
      <c r="M298">
        <f>(Sheet1!$K$2/(2*Sheet1!$K$3^2))*(1-EXP(-Sheet1!$K$3*(B298-$K$1)))^2</f>
        <v>0.17199464751517951</v>
      </c>
    </row>
    <row r="299" spans="1:13" x14ac:dyDescent="0.25">
      <c r="A299">
        <f t="shared" si="4"/>
        <v>297</v>
      </c>
      <c r="B299">
        <f>A299*Sheet1!$B$2/100</f>
        <v>5.6124980999999998</v>
      </c>
      <c r="C299">
        <v>-1.00108205772299</v>
      </c>
      <c r="D299">
        <v>-1.0012894697321399</v>
      </c>
      <c r="E299">
        <v>-1.0013315573422901</v>
      </c>
      <c r="F299">
        <v>-1.00133265049498</v>
      </c>
      <c r="G299">
        <v>-1.0013301923806801</v>
      </c>
      <c r="H299">
        <v>-1.0013421228267001</v>
      </c>
      <c r="K299">
        <f>(Sheet1!$G$2*3/(5*Sheet1!$G$3^2))*(1-2.5*EXP(-Sheet1!$G$3*(B299-$K$1)) + 1.5*EXP(-(5/3)*Sheet1!$G$3*(B299-$K$1)))</f>
        <v>0.17184258476118699</v>
      </c>
      <c r="M299">
        <f>(Sheet1!$K$2/(2*Sheet1!$K$3^2))*(1-EXP(-Sheet1!$K$3*(B299-$K$1)))^2</f>
        <v>0.17207407340272288</v>
      </c>
    </row>
    <row r="300" spans="1:13" x14ac:dyDescent="0.25">
      <c r="A300">
        <f t="shared" si="4"/>
        <v>298</v>
      </c>
      <c r="B300">
        <f>A300*Sheet1!$B$2/100</f>
        <v>5.6313953999999997</v>
      </c>
      <c r="C300">
        <v>-1.00104135092978</v>
      </c>
      <c r="D300">
        <v>-1.0012500551488901</v>
      </c>
      <c r="E300">
        <v>-1.00129285990017</v>
      </c>
      <c r="F300">
        <v>-1.0012934578324399</v>
      </c>
      <c r="G300">
        <v>-1.0012906988327801</v>
      </c>
      <c r="H300">
        <v>-1.0013014612987901</v>
      </c>
      <c r="K300">
        <f>(Sheet1!$G$2*3/(5*Sheet1!$G$3^2))*(1-2.5*EXP(-Sheet1!$G$3*(B300-$K$1)) + 1.5*EXP(-(5/3)*Sheet1!$G$3*(B300-$K$1)))</f>
        <v>0.1719093872165906</v>
      </c>
      <c r="M300">
        <f>(Sheet1!$K$2/(2*Sheet1!$K$3^2))*(1-EXP(-Sheet1!$K$3*(B300-$K$1)))^2</f>
        <v>0.17215193209676413</v>
      </c>
    </row>
    <row r="301" spans="1:13" x14ac:dyDescent="0.25">
      <c r="A301">
        <f t="shared" si="4"/>
        <v>299</v>
      </c>
      <c r="B301">
        <f>A301*Sheet1!$B$2/100</f>
        <v>5.6502926999999996</v>
      </c>
      <c r="C301">
        <v>-1.0010020934512001</v>
      </c>
      <c r="D301">
        <v>-1.00121193242349</v>
      </c>
      <c r="E301">
        <v>-1.0012554190538101</v>
      </c>
      <c r="F301">
        <v>-1.0012555215540799</v>
      </c>
      <c r="G301">
        <v>-1.00125246387867</v>
      </c>
      <c r="H301">
        <v>-1.00126204186197</v>
      </c>
      <c r="K301">
        <f>(Sheet1!$G$2*3/(5*Sheet1!$G$3^2))*(1-2.5*EXP(-Sheet1!$G$3*(B301-$K$1)) + 1.5*EXP(-(5/3)*Sheet1!$G$3*(B301-$K$1)))</f>
        <v>0.17197476583039392</v>
      </c>
      <c r="M301">
        <f>(Sheet1!$K$2/(2*Sheet1!$K$3^2))*(1-EXP(-Sheet1!$K$3*(B301-$K$1)))^2</f>
        <v>0.17222825416850987</v>
      </c>
    </row>
    <row r="302" spans="1:13" x14ac:dyDescent="0.25">
      <c r="A302">
        <f t="shared" si="4"/>
        <v>300</v>
      </c>
      <c r="B302">
        <f>A302*Sheet1!$B$2/100</f>
        <v>5.6691899999999995</v>
      </c>
      <c r="C302">
        <v>-1.0009642467606501</v>
      </c>
      <c r="D302">
        <v>-1.00117506330918</v>
      </c>
      <c r="E302">
        <v>-1.00121919627291</v>
      </c>
      <c r="F302">
        <v>-1.0012188036611001</v>
      </c>
      <c r="G302">
        <v>-1.0012154498104699</v>
      </c>
      <c r="H302">
        <v>-1.0012238284064201</v>
      </c>
      <c r="K302">
        <f>(Sheet1!$G$2*3/(5*Sheet1!$G$3^2))*(1-2.5*EXP(-Sheet1!$G$3*(B302-$K$1)) + 1.5*EXP(-(5/3)*Sheet1!$G$3*(B302-$K$1)))</f>
        <v>0.172038750401524</v>
      </c>
      <c r="M302">
        <f>(Sheet1!$K$2/(2*Sheet1!$K$3^2))*(1-EXP(-Sheet1!$K$3*(B302-$K$1)))^2</f>
        <v>0.17230306960687761</v>
      </c>
    </row>
    <row r="303" spans="1:13" x14ac:dyDescent="0.25">
      <c r="A303">
        <f t="shared" si="4"/>
        <v>301</v>
      </c>
      <c r="B303">
        <f>A303*Sheet1!$B$2/100</f>
        <v>5.6880872999999994</v>
      </c>
      <c r="C303">
        <v>-1.00092777312347</v>
      </c>
      <c r="D303">
        <v>-1.0011394104495701</v>
      </c>
      <c r="E303">
        <v>-1.0011841539470401</v>
      </c>
      <c r="F303">
        <v>-1.0011832670662399</v>
      </c>
      <c r="G303">
        <v>-1.00117961982583</v>
      </c>
      <c r="H303">
        <v>-1.00118678572261</v>
      </c>
      <c r="K303">
        <f>(Sheet1!$G$2*3/(5*Sheet1!$G$3^2))*(1-2.5*EXP(-Sheet1!$G$3*(B303-$K$1)) + 1.5*EXP(-(5/3)*Sheet1!$G$3*(B303-$K$1)))</f>
        <v>0.1721013701256425</v>
      </c>
      <c r="M303">
        <f>(Sheet1!$K$2/(2*Sheet1!$K$3^2))*(1-EXP(-Sheet1!$K$3*(B303-$K$1)))^2</f>
        <v>0.17237640782901784</v>
      </c>
    </row>
    <row r="304" spans="1:13" x14ac:dyDescent="0.25">
      <c r="A304">
        <f t="shared" si="4"/>
        <v>302</v>
      </c>
      <c r="B304">
        <f>A304*Sheet1!$B$2/100</f>
        <v>5.7069845999999993</v>
      </c>
      <c r="C304">
        <v>-1.00089263558339</v>
      </c>
      <c r="D304">
        <v>-1.0011049373629799</v>
      </c>
      <c r="E304">
        <v>-1.0011502553696601</v>
      </c>
      <c r="F304">
        <v>-1.0011488755774001</v>
      </c>
      <c r="G304">
        <v>-1.00114493801152</v>
      </c>
      <c r="H304">
        <v>-1.00115087948325</v>
      </c>
      <c r="K304">
        <f>(Sheet1!$G$2*3/(5*Sheet1!$G$3^2))*(1-2.5*EXP(-Sheet1!$G$3*(B304-$K$1)) + 1.5*EXP(-(5/3)*Sheet1!$G$3*(B304-$K$1)))</f>
        <v>0.17216265360658781</v>
      </c>
      <c r="M304">
        <f>(Sheet1!$K$2/(2*Sheet1!$K$3^2))*(1-EXP(-Sheet1!$K$3*(B304-$K$1)))^2</f>
        <v>0.17244829769067008</v>
      </c>
    </row>
    <row r="305" spans="1:13" x14ac:dyDescent="0.25">
      <c r="A305">
        <f t="shared" si="4"/>
        <v>303</v>
      </c>
      <c r="B305">
        <f>A305*Sheet1!$B$2/100</f>
        <v>5.7258818999999992</v>
      </c>
      <c r="C305">
        <v>-1.00085879794924</v>
      </c>
      <c r="D305">
        <v>-1.0010716084269899</v>
      </c>
      <c r="E305">
        <v>-1.0011174647221299</v>
      </c>
      <c r="F305">
        <v>-1.0011155938814</v>
      </c>
      <c r="G305">
        <v>-1.0011113693270199</v>
      </c>
      <c r="H305">
        <v>-1.00111607622532</v>
      </c>
      <c r="K305">
        <f>(Sheet1!$G$2*3/(5*Sheet1!$G$3^2))*(1-2.5*EXP(-Sheet1!$G$3*(B305-$K$1)) + 1.5*EXP(-(5/3)*Sheet1!$G$3*(B305-$K$1)))</f>
        <v>0.17222262886763051</v>
      </c>
      <c r="M305">
        <f>(Sheet1!$K$2/(2*Sheet1!$K$3^2))*(1-EXP(-Sheet1!$K$3*(B305-$K$1)))^2</f>
        <v>0.17251876749635356</v>
      </c>
    </row>
    <row r="306" spans="1:13" x14ac:dyDescent="0.25">
      <c r="A306">
        <f t="shared" si="4"/>
        <v>304</v>
      </c>
      <c r="B306">
        <f>A306*Sheet1!$B$2/100</f>
        <v>5.7447791999999991</v>
      </c>
      <c r="C306">
        <v>-1.00082622478182</v>
      </c>
      <c r="D306">
        <v>-1.0010393888631099</v>
      </c>
      <c r="E306">
        <v>-1.0010857470579799</v>
      </c>
      <c r="F306">
        <v>-1.00108338752805</v>
      </c>
      <c r="G306">
        <v>-1.00107887958843</v>
      </c>
      <c r="H306">
        <v>-1.00108234333251</v>
      </c>
      <c r="K306">
        <f>(Sheet1!$G$2*3/(5*Sheet1!$G$3^2))*(1-2.5*EXP(-Sheet1!$G$3*(B306-$K$1)) + 1.5*EXP(-(5/3)*Sheet1!$G$3*(B306-$K$1)))</f>
        <v>0.17228132336254384</v>
      </c>
      <c r="M306">
        <f>(Sheet1!$K$2/(2*Sheet1!$K$3^2))*(1-EXP(-Sheet1!$K$3*(B306-$K$1)))^2</f>
        <v>0.17258784500939478</v>
      </c>
    </row>
    <row r="307" spans="1:13" x14ac:dyDescent="0.25">
      <c r="A307">
        <f t="shared" si="4"/>
        <v>305</v>
      </c>
      <c r="B307">
        <f>A307*Sheet1!$B$2/100</f>
        <v>5.7636764999999999</v>
      </c>
      <c r="C307">
        <v>-1.00079488138092</v>
      </c>
      <c r="D307">
        <v>-1.0010082447216899</v>
      </c>
      <c r="E307">
        <v>-1.0010550682874</v>
      </c>
      <c r="F307">
        <v>-1.00105222291426</v>
      </c>
      <c r="G307">
        <v>-1.0010474354525201</v>
      </c>
      <c r="H307">
        <v>-1.00104964901779</v>
      </c>
      <c r="K307">
        <f>(Sheet1!$G$2*3/(5*Sheet1!$G$3^2))*(1-2.5*EXP(-Sheet1!$G$3*(B307-$K$1)) + 1.5*EXP(-(5/3)*Sheet1!$G$3*(B307-$K$1)))</f>
        <v>0.17233876398649051</v>
      </c>
      <c r="M307">
        <f>(Sheet1!$K$2/(2*Sheet1!$K$3^2))*(1-EXP(-Sheet1!$K$3*(B307-$K$1)))^2</f>
        <v>0.1726555574617932</v>
      </c>
    </row>
    <row r="308" spans="1:13" x14ac:dyDescent="0.25">
      <c r="A308">
        <f t="shared" si="4"/>
        <v>306</v>
      </c>
      <c r="B308">
        <f>A308*Sheet1!$B$2/100</f>
        <v>5.7825737999999998</v>
      </c>
      <c r="C308">
        <v>-1.0007647337724701</v>
      </c>
      <c r="D308">
        <v>-1.00097814286693</v>
      </c>
      <c r="E308">
        <v>-1.00102539516176</v>
      </c>
      <c r="F308">
        <v>-1.00102206726842</v>
      </c>
      <c r="G308">
        <v>-1.0010170044009801</v>
      </c>
      <c r="H308">
        <v>-1.0010179623062601</v>
      </c>
      <c r="K308">
        <f>(Sheet1!$G$2*3/(5*Sheet1!$G$3^2))*(1-2.5*EXP(-Sheet1!$G$3*(B308-$K$1)) + 1.5*EXP(-(5/3)*Sheet1!$G$3*(B308-$K$1)))</f>
        <v>0.17239497708672835</v>
      </c>
      <c r="M308">
        <f>(Sheet1!$K$2/(2*Sheet1!$K$3^2))*(1-EXP(-Sheet1!$K$3*(B308-$K$1)))^2</f>
        <v>0.17272193156392709</v>
      </c>
    </row>
    <row r="309" spans="1:13" x14ac:dyDescent="0.25">
      <c r="A309">
        <f t="shared" si="4"/>
        <v>307</v>
      </c>
      <c r="B309">
        <f>A309*Sheet1!$B$2/100</f>
        <v>5.8014710999999997</v>
      </c>
      <c r="C309">
        <v>-1.00073574869596</v>
      </c>
      <c r="D309">
        <v>-1.00094905096211</v>
      </c>
      <c r="E309">
        <v>-1.0009966952584299</v>
      </c>
      <c r="F309">
        <v>-1.00099288863493</v>
      </c>
      <c r="G309">
        <v>-1.0009875547248701</v>
      </c>
      <c r="H309">
        <v>-1.0009872530182999</v>
      </c>
      <c r="K309">
        <f>(Sheet1!$G$2*3/(5*Sheet1!$G$3^2))*(1-2.5*EXP(-Sheet1!$G$3*(B309-$K$1)) + 1.5*EXP(-(5/3)*Sheet1!$G$3*(B309-$K$1)))</f>
        <v>0.17244998847313653</v>
      </c>
      <c r="M309">
        <f>(Sheet1!$K$2/(2*Sheet1!$K$3^2))*(1-EXP(-Sheet1!$K$3*(B309-$K$1)))^2</f>
        <v>0.17278699351410096</v>
      </c>
    </row>
    <row r="310" spans="1:13" x14ac:dyDescent="0.25">
      <c r="A310">
        <f t="shared" si="4"/>
        <v>308</v>
      </c>
      <c r="B310">
        <f>A310*Sheet1!$B$2/100</f>
        <v>5.8203683999999996</v>
      </c>
      <c r="C310">
        <v>-1.0007078935918901</v>
      </c>
      <c r="D310">
        <v>-1.0009209374550001</v>
      </c>
      <c r="E310">
        <v>-1.00096893696569</v>
      </c>
      <c r="F310">
        <v>-1.00096465585896</v>
      </c>
      <c r="G310">
        <v>-1.00095905550928</v>
      </c>
      <c r="H310">
        <v>-1.0009574917528701</v>
      </c>
      <c r="K310">
        <f>(Sheet1!$G$2*3/(5*Sheet1!$G$3^2))*(1-2.5*EXP(-Sheet1!$G$3*(B310-$K$1)) + 1.5*EXP(-(5/3)*Sheet1!$G$3*(B310-$K$1)))</f>
        <v>0.17250382342856405</v>
      </c>
      <c r="M310">
        <f>(Sheet1!$K$2/(2*Sheet1!$K$3^2))*(1-EXP(-Sheet1!$K$3*(B310-$K$1)))^2</f>
        <v>0.17285076900793675</v>
      </c>
    </row>
    <row r="311" spans="1:13" x14ac:dyDescent="0.25">
      <c r="A311">
        <f t="shared" si="4"/>
        <v>309</v>
      </c>
      <c r="B311">
        <f>A311*Sheet1!$B$2/100</f>
        <v>5.8392656999999994</v>
      </c>
      <c r="C311">
        <v>-1.0006811365895101</v>
      </c>
      <c r="D311">
        <v>-1.00089377156347</v>
      </c>
      <c r="E311">
        <v>-1.00094208946788</v>
      </c>
      <c r="F311">
        <v>-1.00093733857138</v>
      </c>
      <c r="G311">
        <v>-1.0009314766181301</v>
      </c>
      <c r="H311">
        <v>-1.00092864987116</v>
      </c>
      <c r="K311">
        <f>(Sheet1!$G$2*3/(5*Sheet1!$G$3^2))*(1-2.5*EXP(-Sheet1!$G$3*(B311-$K$1)) + 1.5*EXP(-(5/3)*Sheet1!$G$3*(B311-$K$1)))</f>
        <v>0.1725565067190028</v>
      </c>
      <c r="M311">
        <f>(Sheet1!$K$2/(2*Sheet1!$K$3^2))*(1-EXP(-Sheet1!$K$3*(B311-$K$1)))^2</f>
        <v>0.17291328324761032</v>
      </c>
    </row>
    <row r="312" spans="1:13" x14ac:dyDescent="0.25">
      <c r="A312">
        <f t="shared" si="4"/>
        <v>310</v>
      </c>
      <c r="B312">
        <f>A312*Sheet1!$B$2/100</f>
        <v>5.8581629999999993</v>
      </c>
      <c r="C312">
        <v>-1.00065544649463</v>
      </c>
      <c r="D312">
        <v>-1.0008675232611799</v>
      </c>
      <c r="E312">
        <v>-1.00091612273067</v>
      </c>
      <c r="F312">
        <v>-1.00091090717383</v>
      </c>
      <c r="G312">
        <v>-1.0009047886792899</v>
      </c>
      <c r="H312">
        <v>-1.0009006994804599</v>
      </c>
      <c r="K312">
        <f>(Sheet1!$G$2*3/(5*Sheet1!$G$3^2))*(1-2.5*EXP(-Sheet1!$G$3*(B312-$K$1)) + 1.5*EXP(-(5/3)*Sheet1!$G$3*(B312-$K$1)))</f>
        <v>0.17260806260358705</v>
      </c>
      <c r="M312">
        <f>(Sheet1!$K$2/(2*Sheet1!$K$3^2))*(1-EXP(-Sheet1!$K$3*(B312-$K$1)))^2</f>
        <v>0.17297456095093461</v>
      </c>
    </row>
    <row r="313" spans="1:13" x14ac:dyDescent="0.25">
      <c r="A313">
        <f t="shared" si="4"/>
        <v>311</v>
      </c>
      <c r="B313">
        <f>A313*Sheet1!$B$2/100</f>
        <v>5.8770602999999992</v>
      </c>
      <c r="C313">
        <v>-1.0006307927776701</v>
      </c>
      <c r="D313">
        <v>-1.0008421632636</v>
      </c>
      <c r="E313">
        <v>-1.00089100748656</v>
      </c>
      <c r="F313">
        <v>-1.0008853328240901</v>
      </c>
      <c r="G313">
        <v>-1.0008789630697601</v>
      </c>
      <c r="H313">
        <v>-1.0008736134182299</v>
      </c>
      <c r="K313">
        <f>(Sheet1!$G$2*3/(5*Sheet1!$G$3^2))*(1-2.5*EXP(-Sheet1!$G$3*(B313-$K$1)) + 1.5*EXP(-(5/3)*Sheet1!$G$3*(B313-$K$1)))</f>
        <v>0.17265851484442152</v>
      </c>
      <c r="M313">
        <f>(Sheet1!$K$2/(2*Sheet1!$K$3^2))*(1-EXP(-Sheet1!$K$3*(B313-$K$1)))^2</f>
        <v>0.1730346263602924</v>
      </c>
    </row>
    <row r="314" spans="1:13" x14ac:dyDescent="0.25">
      <c r="A314">
        <f t="shared" si="4"/>
        <v>312</v>
      </c>
      <c r="B314">
        <f>A314*Sheet1!$B$2/100</f>
        <v>5.8959575999999991</v>
      </c>
      <c r="C314">
        <v>-1.0006071455618399</v>
      </c>
      <c r="D314">
        <v>-1.0008176630140799</v>
      </c>
      <c r="E314">
        <v>-1.00086671522051</v>
      </c>
      <c r="F314">
        <v>-1.0008605874215499</v>
      </c>
      <c r="G314">
        <v>-1.00085397190115</v>
      </c>
      <c r="H314">
        <v>-1.00084736523647</v>
      </c>
      <c r="K314">
        <f>(Sheet1!$G$2*3/(5*Sheet1!$G$3^2))*(1-2.5*EXP(-Sheet1!$G$3*(B314-$K$1)) + 1.5*EXP(-(5/3)*Sheet1!$G$3*(B314-$K$1)))</f>
        <v>0.17270788671623949</v>
      </c>
      <c r="M314">
        <f>(Sheet1!$K$2/(2*Sheet1!$K$3^2))*(1-EXP(-Sheet1!$K$3*(B314-$K$1)))^2</f>
        <v>0.17309350325141898</v>
      </c>
    </row>
    <row r="315" spans="1:13" x14ac:dyDescent="0.25">
      <c r="A315">
        <f t="shared" si="4"/>
        <v>313</v>
      </c>
      <c r="B315">
        <f>A315*Sheet1!$B$2/100</f>
        <v>5.9148548999999999</v>
      </c>
      <c r="C315">
        <v>-1.0005844756114699</v>
      </c>
      <c r="D315">
        <v>-1.0007939946702</v>
      </c>
      <c r="E315">
        <v>-1.00084321815579</v>
      </c>
      <c r="F315">
        <v>-1.0008366435928799</v>
      </c>
      <c r="G315">
        <v>-1.0008297880053001</v>
      </c>
      <c r="H315">
        <v>-1.00082192918636</v>
      </c>
      <c r="K315">
        <f>(Sheet1!$G$2*3/(5*Sheet1!$G$3^2))*(1-2.5*EXP(-Sheet1!$G$3*(B315-$K$1)) + 1.5*EXP(-(5/3)*Sheet1!$G$3*(B315-$K$1)))</f>
        <v>0.17275620101589426</v>
      </c>
      <c r="M315">
        <f>(Sheet1!$K$2/(2*Sheet1!$K$3^2))*(1-EXP(-Sheet1!$K$3*(B315-$K$1)))^2</f>
        <v>0.17315121494203817</v>
      </c>
    </row>
    <row r="316" spans="1:13" x14ac:dyDescent="0.25">
      <c r="A316">
        <f t="shared" si="4"/>
        <v>314</v>
      </c>
      <c r="B316">
        <f>A316*Sheet1!$B$2/100</f>
        <v>5.9337521999999998</v>
      </c>
      <c r="C316">
        <v>-1.00056275432051</v>
      </c>
      <c r="D316">
        <v>-1.0007711310902101</v>
      </c>
      <c r="E316">
        <v>-1.0008204892399899</v>
      </c>
      <c r="F316">
        <v>-1.000813474678</v>
      </c>
      <c r="G316">
        <v>-1.0008063849201601</v>
      </c>
      <c r="H316">
        <v>-1.00079728020307</v>
      </c>
      <c r="K316">
        <f>(Sheet1!$G$2*3/(5*Sheet1!$G$3^2))*(1-2.5*EXP(-Sheet1!$G$3*(B316-$K$1)) + 1.5*EXP(-(5/3)*Sheet1!$G$3*(B316-$K$1)))</f>
        <v>0.17280348007168461</v>
      </c>
      <c r="M316">
        <f>(Sheet1!$K$2/(2*Sheet1!$K$3^2))*(1-EXP(-Sheet1!$K$3*(B316-$K$1)))^2</f>
        <v>0.17320778430035225</v>
      </c>
    </row>
    <row r="317" spans="1:13" x14ac:dyDescent="0.25">
      <c r="A317">
        <f t="shared" si="4"/>
        <v>315</v>
      </c>
      <c r="B317">
        <f>A317*Sheet1!$B$2/100</f>
        <v>5.9526494999999997</v>
      </c>
      <c r="C317">
        <v>-1.0005419537012501</v>
      </c>
      <c r="D317">
        <v>-1.0007490458197299</v>
      </c>
      <c r="E317">
        <v>-1.00079850213121</v>
      </c>
      <c r="F317">
        <v>-1.0007910547160701</v>
      </c>
      <c r="G317">
        <v>-1.0007837368757799</v>
      </c>
      <c r="H317">
        <v>-1.00077339389089</v>
      </c>
      <c r="K317">
        <f>(Sheet1!$G$2*3/(5*Sheet1!$G$3^2))*(1-2.5*EXP(-Sheet1!$G$3*(B317-$K$1)) + 1.5*EXP(-(5/3)*Sheet1!$G$3*(B317-$K$1)))</f>
        <v>0.17284974575251735</v>
      </c>
      <c r="M317">
        <f>(Sheet1!$K$2/(2*Sheet1!$K$3^2))*(1-EXP(-Sheet1!$K$3*(B317-$K$1)))^2</f>
        <v>0.17326323375338812</v>
      </c>
    </row>
    <row r="318" spans="1:13" x14ac:dyDescent="0.25">
      <c r="A318">
        <f t="shared" si="4"/>
        <v>316</v>
      </c>
      <c r="B318">
        <f>A318*Sheet1!$B$2/100</f>
        <v>5.9715467999999996</v>
      </c>
      <c r="C318">
        <v>-1.0005220463731099</v>
      </c>
      <c r="D318">
        <v>-1.0007277130785901</v>
      </c>
      <c r="E318">
        <v>-1.0007772311844401</v>
      </c>
      <c r="F318">
        <v>-1.00076935843182</v>
      </c>
      <c r="G318">
        <v>-1.00076181878061</v>
      </c>
      <c r="H318">
        <v>-1.00075024650858</v>
      </c>
      <c r="K318">
        <f>(Sheet1!$G$2*3/(5*Sheet1!$G$3^2))*(1-2.5*EXP(-Sheet1!$G$3*(B318-$K$1)) + 1.5*EXP(-(5/3)*Sheet1!$G$3*(B318-$K$1)))</f>
        <v>0.17289501947690847</v>
      </c>
      <c r="M318">
        <f>(Sheet1!$K$2/(2*Sheet1!$K$3^2))*(1-EXP(-Sheet1!$K$3*(B318-$K$1)))^2</f>
        <v>0.17331758529520203</v>
      </c>
    </row>
    <row r="319" spans="1:13" x14ac:dyDescent="0.25">
      <c r="A319">
        <f t="shared" si="4"/>
        <v>317</v>
      </c>
      <c r="B319">
        <f>A319*Sheet1!$B$2/100</f>
        <v>5.9904440999999995</v>
      </c>
      <c r="C319">
        <v>-1.0005030055516699</v>
      </c>
      <c r="D319">
        <v>-1.00070710774789</v>
      </c>
      <c r="E319">
        <v>-1.0007566514381201</v>
      </c>
      <c r="F319">
        <v>-1.00074836122203</v>
      </c>
      <c r="G319">
        <v>-1.00074060620792</v>
      </c>
      <c r="H319">
        <v>-1.0007278149549801</v>
      </c>
      <c r="K319">
        <f>(Sheet1!$G$2*3/(5*Sheet1!$G$3^2))*(1-2.5*EXP(-Sheet1!$G$3*(B319-$K$1)) + 1.5*EXP(-(5/3)*Sheet1!$G$3*(B319-$K$1)))</f>
        <v>0.17293932222182562</v>
      </c>
      <c r="M319">
        <f>(Sheet1!$K$2/(2*Sheet1!$K$3^2))*(1-EXP(-Sheet1!$K$3*(B319-$K$1)))^2</f>
        <v>0.17337086049494374</v>
      </c>
    </row>
    <row r="320" spans="1:13" x14ac:dyDescent="0.25">
      <c r="A320">
        <f t="shared" si="4"/>
        <v>318</v>
      </c>
      <c r="B320">
        <f>A320*Sheet1!$B$2/100</f>
        <v>6.0093413999999994</v>
      </c>
      <c r="C320">
        <v>-1.0004848050378099</v>
      </c>
      <c r="D320">
        <v>-1.00068720535717</v>
      </c>
      <c r="E320">
        <v>-1.0007367386008801</v>
      </c>
      <c r="F320">
        <v>-1.00072803914213</v>
      </c>
      <c r="G320">
        <v>-1.0007200753824499</v>
      </c>
      <c r="H320">
        <v>-1.00070607675479</v>
      </c>
      <c r="K320">
        <f>(Sheet1!$G$2*3/(5*Sheet1!$G$3^2))*(1-2.5*EXP(-Sheet1!$G$3*(B320-$K$1)) + 1.5*EXP(-(5/3)*Sheet1!$G$3*(B320-$K$1)))</f>
        <v>0.1729826745313732</v>
      </c>
      <c r="M320">
        <f>(Sheet1!$K$2/(2*Sheet1!$K$3^2))*(1-EXP(-Sheet1!$K$3*(B320-$K$1)))^2</f>
        <v>0.17342308050478267</v>
      </c>
    </row>
    <row r="321" spans="1:13" x14ac:dyDescent="0.25">
      <c r="A321">
        <f t="shared" si="4"/>
        <v>319</v>
      </c>
      <c r="B321">
        <f>A321*Sheet1!$B$2/100</f>
        <v>6.0282386999999993</v>
      </c>
      <c r="C321">
        <v>-1.00046741920703</v>
      </c>
      <c r="D321">
        <v>-1.00066798207184</v>
      </c>
      <c r="E321">
        <v>-1.0007174690384699</v>
      </c>
      <c r="F321">
        <v>-1.00070836889314</v>
      </c>
      <c r="G321">
        <v>-1.0007002031672301</v>
      </c>
      <c r="H321">
        <v>-1.00068501004474</v>
      </c>
      <c r="K321">
        <f>(Sheet1!$G$2*3/(5*Sheet1!$G$3^2))*(1-2.5*EXP(-Sheet1!$G$3*(B321-$K$1)) + 1.5*EXP(-(5/3)*Sheet1!$G$3*(B321-$K$1)))</f>
        <v>0.17302509652532291</v>
      </c>
      <c r="M321">
        <f>(Sheet1!$K$2/(2*Sheet1!$K$3^2))*(1-EXP(-Sheet1!$K$3*(B321-$K$1)))^2</f>
        <v>0.17347426606769809</v>
      </c>
    </row>
    <row r="322" spans="1:13" x14ac:dyDescent="0.25">
      <c r="A322">
        <f t="shared" si="4"/>
        <v>320</v>
      </c>
      <c r="B322">
        <f>A322*Sheet1!$B$2/100</f>
        <v>6.0471359999999992</v>
      </c>
      <c r="C322">
        <v>-1.00045082299891</v>
      </c>
      <c r="D322">
        <v>-1.0006494146807301</v>
      </c>
      <c r="E322">
        <v>-1.00069881976085</v>
      </c>
      <c r="F322">
        <v>-1.00068932780864</v>
      </c>
      <c r="G322">
        <v>-1.00068096705064</v>
      </c>
      <c r="H322">
        <v>-1.00066459355981</v>
      </c>
      <c r="K322">
        <f>(Sheet1!$G$2*3/(5*Sheet1!$G$3^2))*(1-2.5*EXP(-Sheet1!$G$3*(B322-$K$1)) + 1.5*EXP(-(5/3)*Sheet1!$G$3*(B322-$K$1)))</f>
        <v>0.17306660790749154</v>
      </c>
      <c r="M322">
        <f>(Sheet1!$K$2/(2*Sheet1!$K$3^2))*(1-EXP(-Sheet1!$K$3*(B322-$K$1)))^2</f>
        <v>0.17352443752513402</v>
      </c>
    </row>
    <row r="323" spans="1:13" x14ac:dyDescent="0.25">
      <c r="A323">
        <f t="shared" si="4"/>
        <v>321</v>
      </c>
      <c r="B323">
        <f>A323*Sheet1!$B$2/100</f>
        <v>6.0660332999999991</v>
      </c>
      <c r="C323">
        <v>-1.0004349919068001</v>
      </c>
      <c r="D323">
        <v>-1.0006314805838701</v>
      </c>
      <c r="E323">
        <v>-1.0006807684094701</v>
      </c>
      <c r="F323">
        <v>-1.0006708938420401</v>
      </c>
      <c r="G323">
        <v>-1.00066234513365</v>
      </c>
      <c r="H323">
        <v>-1.0006448066198901</v>
      </c>
      <c r="K323">
        <f>(Sheet1!$G$2*3/(5*Sheet1!$G$3^2))*(1-2.5*EXP(-Sheet1!$G$3*(B323-$K$1)) + 1.5*EXP(-(5/3)*Sheet1!$G$3*(B323-$K$1)))</f>
        <v>0.17310722797396816</v>
      </c>
      <c r="M323">
        <f>(Sheet1!$K$2/(2*Sheet1!$K$3^2))*(1-EXP(-Sheet1!$K$3*(B323-$K$1)))^2</f>
        <v>0.17357361482452274</v>
      </c>
    </row>
    <row r="324" spans="1:13" x14ac:dyDescent="0.25">
      <c r="A324">
        <f t="shared" si="4"/>
        <v>322</v>
      </c>
      <c r="B324">
        <f>A324*Sheet1!$B$2/100</f>
        <v>6.0849305999999999</v>
      </c>
      <c r="C324">
        <v>-1.0004199019675299</v>
      </c>
      <c r="D324">
        <v>-1.00061415778041</v>
      </c>
      <c r="E324">
        <v>-1.0006632932447499</v>
      </c>
      <c r="F324">
        <v>-1.0006530455540401</v>
      </c>
      <c r="G324">
        <v>-1.00064431611723</v>
      </c>
      <c r="H324">
        <v>-1.0006256291165001</v>
      </c>
      <c r="K324">
        <f>(Sheet1!$G$2*3/(5*Sheet1!$G$3^2))*(1-2.5*EXP(-Sheet1!$G$3*(B324-$K$1)) + 1.5*EXP(-(5/3)*Sheet1!$G$3*(B324-$K$1)))</f>
        <v>0.17314697562119266</v>
      </c>
      <c r="M324">
        <f>(Sheet1!$K$2/(2*Sheet1!$K$3^2))*(1-EXP(-Sheet1!$K$3*(B324-$K$1)))^2</f>
        <v>0.17362181752667613</v>
      </c>
    </row>
    <row r="325" spans="1:13" x14ac:dyDescent="0.25">
      <c r="A325">
        <f t="shared" ref="A325:A388" si="5">A324+1</f>
        <v>323</v>
      </c>
      <c r="B325">
        <f>A325*Sheet1!$B$2/100</f>
        <v>6.1038278999999998</v>
      </c>
      <c r="C325">
        <v>-1.00040552975143</v>
      </c>
      <c r="D325">
        <v>-1.00059742485674</v>
      </c>
      <c r="E325">
        <v>-1.0006463731337201</v>
      </c>
      <c r="F325">
        <v>-1.00063576210018</v>
      </c>
      <c r="G325">
        <v>-1.00062685929002</v>
      </c>
      <c r="H325">
        <v>-1.00060704149986</v>
      </c>
      <c r="K325">
        <f>(Sheet1!$G$2*3/(5*Sheet1!$G$3^2))*(1-2.5*EXP(-Sheet1!$G$3*(B325-$K$1)) + 1.5*EXP(-(5/3)*Sheet1!$G$3*(B325-$K$1)))</f>
        <v>0.17318586935388838</v>
      </c>
      <c r="M325">
        <f>(Sheet1!$K$2/(2*Sheet1!$K$3^2))*(1-EXP(-Sheet1!$K$3*(B325-$K$1)))^2</f>
        <v>0.17366906481304931</v>
      </c>
    </row>
    <row r="326" spans="1:13" x14ac:dyDescent="0.25">
      <c r="A326">
        <f t="shared" si="5"/>
        <v>324</v>
      </c>
      <c r="B326">
        <f>A326*Sheet1!$B$2/100</f>
        <v>6.1227251999999996</v>
      </c>
      <c r="C326">
        <v>-1.0003918523523601</v>
      </c>
      <c r="D326">
        <v>-1.0005812609747899</v>
      </c>
      <c r="E326">
        <v>-1.0006299875378599</v>
      </c>
      <c r="F326">
        <v>-1.00061902321872</v>
      </c>
      <c r="G326">
        <v>-1.00060995451607</v>
      </c>
      <c r="H326">
        <v>-1.00058902476615</v>
      </c>
      <c r="K326">
        <f>(Sheet1!$G$2*3/(5*Sheet1!$G$3^2))*(1-2.5*EXP(-Sheet1!$G$3*(B326-$K$1)) + 1.5*EXP(-(5/3)*Sheet1!$G$3*(B326-$K$1)))</f>
        <v>0.17322392729284983</v>
      </c>
      <c r="M326">
        <f>(Sheet1!$K$2/(2*Sheet1!$K$3^2))*(1-EXP(-Sheet1!$K$3*(B326-$K$1)))^2</f>
        <v>0.17371537549287638</v>
      </c>
    </row>
    <row r="327" spans="1:13" x14ac:dyDescent="0.25">
      <c r="A327">
        <f t="shared" si="5"/>
        <v>325</v>
      </c>
      <c r="B327">
        <f>A327*Sheet1!$B$2/100</f>
        <v>6.1416224999999995</v>
      </c>
      <c r="C327">
        <v>-1.00037884737801</v>
      </c>
      <c r="D327">
        <v>-1.0005656458604499</v>
      </c>
      <c r="E327">
        <v>-1.00061411650105</v>
      </c>
      <c r="F327">
        <v>-1.0006028092185799</v>
      </c>
      <c r="G327">
        <v>-1.0005935822229299</v>
      </c>
      <c r="H327">
        <v>-1.0005715604449901</v>
      </c>
      <c r="K327">
        <f>(Sheet1!$G$2*3/(5*Sheet1!$G$3^2))*(1-2.5*EXP(-Sheet1!$G$3*(B327-$K$1)) + 1.5*EXP(-(5/3)*Sheet1!$G$3*(B327-$K$1)))</f>
        <v>0.17326116718258885</v>
      </c>
      <c r="M327">
        <f>(Sheet1!$K$2/(2*Sheet1!$K$3^2))*(1-EXP(-Sheet1!$K$3*(B327-$K$1)))^2</f>
        <v>0.17376076801018156</v>
      </c>
    </row>
    <row r="328" spans="1:13" x14ac:dyDescent="0.25">
      <c r="A328">
        <f t="shared" si="5"/>
        <v>326</v>
      </c>
      <c r="B328">
        <f>A328*Sheet1!$B$2/100</f>
        <v>6.1605197999999994</v>
      </c>
      <c r="C328">
        <v>-1.00036649294029</v>
      </c>
      <c r="D328">
        <v>-1.0005505597922699</v>
      </c>
      <c r="E328">
        <v>-1.00059874063784</v>
      </c>
      <c r="F328">
        <v>-1.00058710096756</v>
      </c>
      <c r="G328">
        <v>-1.0005777233898401</v>
      </c>
      <c r="H328">
        <v>-1.00055463058717</v>
      </c>
      <c r="K328">
        <f>(Sheet1!$G$2*3/(5*Sheet1!$G$3^2))*(1-2.5*EXP(-Sheet1!$G$3*(B328-$K$1)) + 1.5*EXP(-(5/3)*Sheet1!$G$3*(B328-$K$1)))</f>
        <v>0.1732976063988402</v>
      </c>
      <c r="M328">
        <f>(Sheet1!$K$2/(2*Sheet1!$K$3^2))*(1-EXP(-Sheet1!$K$3*(B328-$K$1)))^2</f>
        <v>0.17380526045066619</v>
      </c>
    </row>
    <row r="329" spans="1:13" x14ac:dyDescent="0.25">
      <c r="A329">
        <f t="shared" si="5"/>
        <v>327</v>
      </c>
      <c r="B329">
        <f>A329*Sheet1!$B$2/100</f>
        <v>6.1794170999999993</v>
      </c>
      <c r="C329">
        <v>-1.00035476764586</v>
      </c>
      <c r="D329">
        <v>-1.0005359835902501</v>
      </c>
      <c r="E329">
        <v>-1.0005838411217201</v>
      </c>
      <c r="F329">
        <v>-1.00057187988067</v>
      </c>
      <c r="G329">
        <v>-1.00056235953607</v>
      </c>
      <c r="H329">
        <v>-1.0005382177526101</v>
      </c>
      <c r="K329">
        <f>(Sheet1!$G$2*3/(5*Sheet1!$G$3^2))*(1-2.5*EXP(-Sheet1!$G$3*(B329-$K$1)) + 1.5*EXP(-(5/3)*Sheet1!$G$3*(B329-$K$1)))</f>
        <v>0.1733332619559296</v>
      </c>
      <c r="M329">
        <f>(Sheet1!$K$2/(2*Sheet1!$K$3^2))*(1-EXP(-Sheet1!$K$3*(B329-$K$1)))^2</f>
        <v>0.17384887054847478</v>
      </c>
    </row>
    <row r="330" spans="1:13" x14ac:dyDescent="0.25">
      <c r="A330">
        <f t="shared" si="5"/>
        <v>328</v>
      </c>
      <c r="B330">
        <f>A330*Sheet1!$B$2/100</f>
        <v>6.1983143999999992</v>
      </c>
      <c r="C330">
        <v>-1.0003436505868299</v>
      </c>
      <c r="D330">
        <v>-1.0005218986048401</v>
      </c>
      <c r="E330">
        <v>-1.0005693996737</v>
      </c>
      <c r="F330">
        <v>-1.00055712790871</v>
      </c>
      <c r="G330">
        <v>-1.00054747270955</v>
      </c>
      <c r="H330">
        <v>-1.0005223049985199</v>
      </c>
      <c r="K330">
        <f>(Sheet1!$G$2*3/(5*Sheet1!$G$3^2))*(1-2.5*EXP(-Sheet1!$G$3*(B330-$K$1)) + 1.5*EXP(-(5/3)*Sheet1!$G$3*(B330-$K$1)))</f>
        <v>0.17336815051400539</v>
      </c>
      <c r="M330">
        <f>(Sheet1!$K$2/(2*Sheet1!$K$3^2))*(1-EXP(-Sheet1!$K$3*(B330-$K$1)))^2</f>
        <v>0.1738916156928409</v>
      </c>
    </row>
    <row r="331" spans="1:13" x14ac:dyDescent="0.25">
      <c r="A331">
        <f t="shared" si="5"/>
        <v>329</v>
      </c>
      <c r="B331">
        <f>A331*Sheet1!$B$2/100</f>
        <v>6.2172116999999991</v>
      </c>
      <c r="C331">
        <v>-1.00033312133166</v>
      </c>
      <c r="D331">
        <v>-1.0005082867060699</v>
      </c>
      <c r="E331">
        <v>-1.00055539855102</v>
      </c>
      <c r="F331">
        <v>-1.0005428275270101</v>
      </c>
      <c r="G331">
        <v>-1.00053304547564</v>
      </c>
      <c r="H331">
        <v>-1.0005068758678</v>
      </c>
      <c r="K331">
        <f>(Sheet1!$G$2*3/(5*Sheet1!$G$3^2))*(1-2.5*EXP(-Sheet1!$G$3*(B331-$K$1)) + 1.5*EXP(-(5/3)*Sheet1!$G$3*(B331-$K$1)))</f>
        <v>0.17340228838613686</v>
      </c>
      <c r="M331">
        <f>(Sheet1!$K$2/(2*Sheet1!$K$3^2))*(1-EXP(-Sheet1!$K$3*(B331-$K$1)))^2</f>
        <v>0.17393351293461506</v>
      </c>
    </row>
    <row r="332" spans="1:13" x14ac:dyDescent="0.25">
      <c r="A332">
        <f t="shared" si="5"/>
        <v>330</v>
      </c>
      <c r="B332">
        <f>A332*Sheet1!$B$2/100</f>
        <v>6.2361089999999999</v>
      </c>
      <c r="C332">
        <v>-1.00032315991608</v>
      </c>
      <c r="D332">
        <v>-1.0004951302729299</v>
      </c>
      <c r="E332">
        <v>-1.0005418205360499</v>
      </c>
      <c r="F332">
        <v>-1.00052896172432</v>
      </c>
      <c r="G332">
        <v>-1.0005190609060599</v>
      </c>
      <c r="H332">
        <v>-1.0004919143776401</v>
      </c>
      <c r="K332">
        <f>(Sheet1!$G$2*3/(5*Sheet1!$G$3^2))*(1-2.5*EXP(-Sheet1!$G$3*(B332-$K$1)) + 1.5*EXP(-(5/3)*Sheet1!$G$3*(B332-$K$1)))</f>
        <v>0.17343569154528024</v>
      </c>
      <c r="M332">
        <f>(Sheet1!$K$2/(2*Sheet1!$K$3^2))*(1-EXP(-Sheet1!$K$3*(B332-$K$1)))^2</f>
        <v>0.17397457899267646</v>
      </c>
    </row>
    <row r="333" spans="1:13" x14ac:dyDescent="0.25">
      <c r="A333">
        <f t="shared" si="5"/>
        <v>331</v>
      </c>
      <c r="B333">
        <f>A333*Sheet1!$B$2/100</f>
        <v>6.2550062999999998</v>
      </c>
      <c r="C333">
        <v>-1.00031374683424</v>
      </c>
      <c r="D333">
        <v>-1.00048241218284</v>
      </c>
      <c r="E333">
        <v>-1.00052864892528</v>
      </c>
      <c r="F333">
        <v>-1.00051551399191</v>
      </c>
      <c r="G333">
        <v>-1.0005055025680201</v>
      </c>
      <c r="H333">
        <v>-1.00047740500836</v>
      </c>
      <c r="K333">
        <f>(Sheet1!$G$2*3/(5*Sheet1!$G$3^2))*(1-2.5*EXP(-Sheet1!$G$3*(B333-$K$1)) + 1.5*EXP(-(5/3)*Sheet1!$G$3*(B333-$K$1)))</f>
        <v>0.1734683756311152</v>
      </c>
      <c r="M333">
        <f>(Sheet1!$K$2/(2*Sheet1!$K$3^2))*(1-EXP(-Sheet1!$K$3*(B333-$K$1)))^2</f>
        <v>0.17401483026023018</v>
      </c>
    </row>
    <row r="334" spans="1:13" x14ac:dyDescent="0.25">
      <c r="A334">
        <f t="shared" si="5"/>
        <v>332</v>
      </c>
      <c r="B334">
        <f>A334*Sheet1!$B$2/100</f>
        <v>6.2739035999999997</v>
      </c>
      <c r="C334">
        <v>-1.00030486303004</v>
      </c>
      <c r="D334">
        <v>-1.0004701158013001</v>
      </c>
      <c r="E334">
        <v>-1.0005158675186401</v>
      </c>
      <c r="F334">
        <v>-1.00050246831286</v>
      </c>
      <c r="G334">
        <v>-1.00049235451358</v>
      </c>
      <c r="H334">
        <v>-1.0004633326924599</v>
      </c>
      <c r="K334">
        <f>(Sheet1!$G$2*3/(5*Sheet1!$G$3^2))*(1-2.5*EXP(-Sheet1!$G$3*(B334-$K$1)) + 1.5*EXP(-(5/3)*Sheet1!$G$3*(B334-$K$1)))</f>
        <v>0.17350035595675359</v>
      </c>
      <c r="M334">
        <f>(Sheet1!$K$2/(2*Sheet1!$K$3^2))*(1-EXP(-Sheet1!$K$3*(B334-$K$1)))^2</f>
        <v>0.1740542828109917</v>
      </c>
    </row>
    <row r="335" spans="1:13" x14ac:dyDescent="0.25">
      <c r="A335">
        <f t="shared" si="5"/>
        <v>333</v>
      </c>
      <c r="B335">
        <f>A335*Sheet1!$B$2/100</f>
        <v>6.2928008999999996</v>
      </c>
      <c r="C335">
        <v>-1.0002964898884901</v>
      </c>
      <c r="D335">
        <v>-1.0004582249717999</v>
      </c>
      <c r="E335">
        <v>-1.0005034606088301</v>
      </c>
      <c r="F335">
        <v>-1.00048980915152</v>
      </c>
      <c r="G335">
        <v>-1.00047960126909</v>
      </c>
      <c r="H335">
        <v>-1.00044968280385</v>
      </c>
      <c r="K335">
        <f>(Sheet1!$G$2*3/(5*Sheet1!$G$3^2))*(1-2.5*EXP(-Sheet1!$G$3*(B335-$K$1)) + 1.5*EXP(-(5/3)*Sheet1!$G$3*(B335-$K$1)))</f>
        <v>0.17353164751532235</v>
      </c>
      <c r="M335">
        <f>(Sheet1!$K$2/(2*Sheet1!$K$3^2))*(1-EXP(-Sheet1!$K$3*(B335-$K$1)))^2</f>
        <v>0.17409295240526029</v>
      </c>
    </row>
    <row r="336" spans="1:13" x14ac:dyDescent="0.25">
      <c r="A336">
        <f t="shared" si="5"/>
        <v>334</v>
      </c>
      <c r="B336">
        <f>A336*Sheet1!$B$2/100</f>
        <v>6.3116981999999995</v>
      </c>
      <c r="C336">
        <v>-1.00028860922727</v>
      </c>
      <c r="D336">
        <v>-1.00044672400573</v>
      </c>
      <c r="E336">
        <v>-1.0004914129709099</v>
      </c>
      <c r="F336">
        <v>-1.0004775214430801</v>
      </c>
      <c r="G336">
        <v>-1.00046722782492</v>
      </c>
      <c r="H336">
        <v>-1.0004364411473301</v>
      </c>
      <c r="K336">
        <f>(Sheet1!$G$2*3/(5*Sheet1!$G$3^2))*(1-2.5*EXP(-Sheet1!$G$3*(B336-$K$1)) + 1.5*EXP(-(5/3)*Sheet1!$G$3*(B336-$K$1)))</f>
        <v>0.17356226498642277</v>
      </c>
      <c r="M336">
        <f>(Sheet1!$K$2/(2*Sheet1!$K$3^2))*(1-EXP(-Sheet1!$K$3*(B336-$K$1)))^2</f>
        <v>0.1741308544958835</v>
      </c>
    </row>
    <row r="337" spans="1:13" x14ac:dyDescent="0.25">
      <c r="A337">
        <f t="shared" si="5"/>
        <v>335</v>
      </c>
      <c r="B337">
        <f>A337*Sheet1!$B$2/100</f>
        <v>6.3305954999999994</v>
      </c>
      <c r="C337">
        <v>-1.00028120328847</v>
      </c>
      <c r="D337">
        <v>-1.00043559767261</v>
      </c>
      <c r="E337">
        <v>-1.0004797098520499</v>
      </c>
      <c r="F337">
        <v>-1.0004655905834401</v>
      </c>
      <c r="G337">
        <v>-1.0004552196252801</v>
      </c>
      <c r="H337">
        <v>-1.00042359394825</v>
      </c>
      <c r="K337">
        <f>(Sheet1!$G$2*3/(5*Sheet1!$G$3^2))*(1-2.5*EXP(-Sheet1!$G$3*(B337-$K$1)) + 1.5*EXP(-(5/3)*Sheet1!$G$3*(B337-$K$1)))</f>
        <v>0.17359222274246783</v>
      </c>
      <c r="M337">
        <f>(Sheet1!$K$2/(2*Sheet1!$K$3^2))*(1-EXP(-Sheet1!$K$3*(B337-$K$1)))^2</f>
        <v>0.17416800423411349</v>
      </c>
    </row>
    <row r="338" spans="1:13" x14ac:dyDescent="0.25">
      <c r="A338">
        <f t="shared" si="5"/>
        <v>336</v>
      </c>
      <c r="B338">
        <f>A338*Sheet1!$B$2/100</f>
        <v>6.3494927999999993</v>
      </c>
      <c r="C338">
        <v>-1.00027425473038</v>
      </c>
      <c r="D338">
        <v>-1.0004248311903801</v>
      </c>
      <c r="E338">
        <v>-1.00046833696144</v>
      </c>
      <c r="F338">
        <v>-1.00045400241914</v>
      </c>
      <c r="G338">
        <v>-1.0004435625582799</v>
      </c>
      <c r="H338">
        <v>-1.0004111278423899</v>
      </c>
      <c r="K338">
        <f>(Sheet1!$G$2*3/(5*Sheet1!$G$3^2))*(1-2.5*EXP(-Sheet1!$G$3*(B338-$K$1)) + 1.5*EXP(-(5/3)*Sheet1!$G$3*(B338-$K$1)))</f>
        <v>0.1736215348548997</v>
      </c>
      <c r="M338">
        <f>(Sheet1!$K$2/(2*Sheet1!$K$3^2))*(1-EXP(-Sheet1!$K$3*(B338-$K$1)))^2</f>
        <v>0.1742044164753582</v>
      </c>
    </row>
    <row r="339" spans="1:13" x14ac:dyDescent="0.25">
      <c r="A339">
        <f t="shared" si="5"/>
        <v>337</v>
      </c>
      <c r="B339">
        <f>A339*Sheet1!$B$2/100</f>
        <v>6.3683900999999992</v>
      </c>
      <c r="C339">
        <v>-1.00026774661947</v>
      </c>
      <c r="D339">
        <v>-1.0004144102159001</v>
      </c>
      <c r="E339">
        <v>-1.0004572804603</v>
      </c>
      <c r="F339">
        <v>-1.00044274323751</v>
      </c>
      <c r="G339">
        <v>-1.0004322429460699</v>
      </c>
      <c r="H339">
        <v>-1.0003990298659999</v>
      </c>
      <c r="K339">
        <f>(Sheet1!$G$2*3/(5*Sheet1!$G$3^2))*(1-2.5*EXP(-Sheet1!$G$3*(B339-$K$1)) + 1.5*EXP(-(5/3)*Sheet1!$G$3*(B339-$K$1)))</f>
        <v>0.17365021510028966</v>
      </c>
      <c r="M339">
        <f>(Sheet1!$K$2/(2*Sheet1!$K$3^2))*(1-EXP(-Sheet1!$K$3*(B339-$K$1)))^2</f>
        <v>0.17424010578482774</v>
      </c>
    </row>
    <row r="340" spans="1:13" x14ac:dyDescent="0.25">
      <c r="A340">
        <f t="shared" si="5"/>
        <v>338</v>
      </c>
      <c r="B340">
        <f>A340*Sheet1!$B$2/100</f>
        <v>6.3872873999999999</v>
      </c>
      <c r="C340">
        <v>-1.0002616624224701</v>
      </c>
      <c r="D340">
        <v>-1.0004043208355899</v>
      </c>
      <c r="E340">
        <v>-1.0004465269521901</v>
      </c>
      <c r="F340">
        <v>-1.00043179975699</v>
      </c>
      <c r="G340">
        <v>-1.0004212475353</v>
      </c>
      <c r="H340">
        <v>-1.0003872874461199</v>
      </c>
      <c r="K340">
        <f>(Sheet1!$G$2*3/(5*Sheet1!$G$3^2))*(1-2.5*EXP(-Sheet1!$G$3*(B340-$K$1)) + 1.5*EXP(-(5/3)*Sheet1!$G$3*(B340-$K$1)))</f>
        <v>0.17367827696632171</v>
      </c>
      <c r="M340">
        <f>(Sheet1!$K$2/(2*Sheet1!$K$3^2))*(1-EXP(-Sheet1!$K$3*(B340-$K$1)))^2</f>
        <v>0.17427508644307851</v>
      </c>
    </row>
    <row r="341" spans="1:13" x14ac:dyDescent="0.25">
      <c r="A341">
        <f t="shared" si="5"/>
        <v>339</v>
      </c>
      <c r="B341">
        <f>A341*Sheet1!$B$2/100</f>
        <v>6.4061846999999998</v>
      </c>
      <c r="C341">
        <v>-1.00025598599864</v>
      </c>
      <c r="D341">
        <v>-1.0003945495562501</v>
      </c>
      <c r="E341">
        <v>-1.00043606347334</v>
      </c>
      <c r="F341">
        <v>-1.0004211591176</v>
      </c>
      <c r="G341">
        <v>-1.00041056348758</v>
      </c>
      <c r="H341">
        <v>-1.0003758883909899</v>
      </c>
      <c r="K341">
        <f>(Sheet1!$G$2*3/(5*Sheet1!$G$3^2))*(1-2.5*EXP(-Sheet1!$G$3*(B341-$K$1)) + 1.5*EXP(-(5/3)*Sheet1!$G$3*(B341-$K$1)))</f>
        <v>0.17370573365766226</v>
      </c>
      <c r="M341">
        <f>(Sheet1!$K$2/(2*Sheet1!$K$3^2))*(1-EXP(-Sheet1!$K$3*(B341-$K$1)))^2</f>
        <v>0.17430937245145667</v>
      </c>
    </row>
    <row r="342" spans="1:13" x14ac:dyDescent="0.25">
      <c r="A342">
        <f t="shared" si="5"/>
        <v>340</v>
      </c>
      <c r="B342">
        <f>A342*Sheet1!$B$2/100</f>
        <v>6.4250819999999997</v>
      </c>
      <c r="C342">
        <v>-1.0002507015921001</v>
      </c>
      <c r="D342">
        <v>-1.00038508329598</v>
      </c>
      <c r="E342">
        <v>-1.00042587748324</v>
      </c>
      <c r="F342">
        <v>-1.00041080887158</v>
      </c>
      <c r="G342">
        <v>-1.0004001783702401</v>
      </c>
      <c r="H342">
        <v>-1.0003648208807501</v>
      </c>
      <c r="K342">
        <f>(Sheet1!$G$2*3/(5*Sheet1!$G$3^2))*(1-2.5*EXP(-Sheet1!$G$3*(B342-$K$1)) + 1.5*EXP(-(5/3)*Sheet1!$G$3*(B342-$K$1)))</f>
        <v>0.17373259810171776</v>
      </c>
      <c r="M342">
        <f>(Sheet1!$K$2/(2*Sheet1!$K$3^2))*(1-EXP(-Sheet1!$K$3*(B342-$K$1)))^2</f>
        <v>0.17434297753744188</v>
      </c>
    </row>
    <row r="343" spans="1:13" x14ac:dyDescent="0.25">
      <c r="A343">
        <f t="shared" si="5"/>
        <v>341</v>
      </c>
      <c r="B343">
        <f>A343*Sheet1!$B$2/100</f>
        <v>6.4439792999999996</v>
      </c>
      <c r="C343">
        <v>-1.0002457938243099</v>
      </c>
      <c r="D343">
        <v>-1.0003759093753299</v>
      </c>
      <c r="E343">
        <v>-1.0004159568553399</v>
      </c>
      <c r="F343">
        <v>-1.0004007369741901</v>
      </c>
      <c r="G343">
        <v>-1.0003900801471799</v>
      </c>
      <c r="H343">
        <v>-1.0003540734582299</v>
      </c>
      <c r="K343">
        <f>(Sheet1!$G$2*3/(5*Sheet1!$G$3^2))*(1-2.5*EXP(-Sheet1!$G$3*(B343-$K$1)) + 1.5*EXP(-(5/3)*Sheet1!$G$3*(B343-$K$1)))</f>
        <v>0.1737588829542818</v>
      </c>
      <c r="M343">
        <f>(Sheet1!$K$2/(2*Sheet1!$K$3^2))*(1-EXP(-Sheet1!$K$3*(B343-$K$1)))^2</f>
        <v>0.17437591515989367</v>
      </c>
    </row>
    <row r="344" spans="1:13" x14ac:dyDescent="0.25">
      <c r="A344">
        <f t="shared" si="5"/>
        <v>342</v>
      </c>
      <c r="B344">
        <f>A344*Sheet1!$B$2/100</f>
        <v>6.4628765999999995</v>
      </c>
      <c r="C344">
        <v>-1.00024124768671</v>
      </c>
      <c r="D344">
        <v>-1.00036701550855</v>
      </c>
      <c r="E344">
        <v>-1.0004062898679</v>
      </c>
      <c r="F344">
        <v>-1.0003909317747099</v>
      </c>
      <c r="G344">
        <v>-1.0003802571699201</v>
      </c>
      <c r="H344">
        <v>-1.0003436350200401</v>
      </c>
      <c r="K344">
        <f>(Sheet1!$G$2*3/(5*Sheet1!$G$3^2))*(1-2.5*EXP(-Sheet1!$G$3*(B344-$K$1)) + 1.5*EXP(-(5/3)*Sheet1!$G$3*(B344-$K$1)))</f>
        <v>0.17378460060507403</v>
      </c>
      <c r="M344">
        <f>(Sheet1!$K$2/(2*Sheet1!$K$3^2))*(1-EXP(-Sheet1!$K$3*(B344-$K$1)))^2</f>
        <v>0.17440819851420186</v>
      </c>
    </row>
    <row r="345" spans="1:13" x14ac:dyDescent="0.25">
      <c r="A345">
        <f t="shared" si="5"/>
        <v>343</v>
      </c>
      <c r="B345">
        <f>A345*Sheet1!$B$2/100</f>
        <v>6.4817738999999994</v>
      </c>
      <c r="C345">
        <v>-1.00023704853345</v>
      </c>
      <c r="D345">
        <v>-1.0003583897949799</v>
      </c>
      <c r="E345">
        <v>-1.0003968651950499</v>
      </c>
      <c r="F345">
        <v>-1.00038138200752</v>
      </c>
      <c r="G345">
        <v>-1.0003706981687901</v>
      </c>
      <c r="H345">
        <v>-1.00033349480776</v>
      </c>
      <c r="K345">
        <f>(Sheet1!$G$2*3/(5*Sheet1!$G$3^2))*(1-2.5*EXP(-Sheet1!$G$3*(B345-$K$1)) + 1.5*EXP(-(5/3)*Sheet1!$G$3*(B345-$K$1)))</f>
        <v>0.17380976318317221</v>
      </c>
      <c r="M345">
        <f>(Sheet1!$K$2/(2*Sheet1!$K$3^2))*(1-EXP(-Sheet1!$K$3*(B345-$K$1)))^2</f>
        <v>0.17443984053734232</v>
      </c>
    </row>
    <row r="346" spans="1:13" x14ac:dyDescent="0.25">
      <c r="A346">
        <f t="shared" si="5"/>
        <v>344</v>
      </c>
      <c r="B346">
        <f>A346*Sheet1!$B$2/100</f>
        <v>6.5006711999999993</v>
      </c>
      <c r="C346">
        <v>-1.00023318207425</v>
      </c>
      <c r="D346">
        <v>-1.0003500207106499</v>
      </c>
      <c r="E346">
        <v>-1.0003876718979701</v>
      </c>
      <c r="F346">
        <v>-1.0003720767834099</v>
      </c>
      <c r="G346">
        <v>-1.00036139224429</v>
      </c>
      <c r="H346">
        <v>-1.00032364239931</v>
      </c>
      <c r="K346">
        <f>(Sheet1!$G$2*3/(5*Sheet1!$G$3^2))*(1-2.5*EXP(-Sheet1!$G$3*(B346-$K$1)) + 1.5*EXP(-(5/3)*Sheet1!$G$3*(B346-$K$1)))</f>
        <v>0.17383438256233966</v>
      </c>
      <c r="M346">
        <f>(Sheet1!$K$2/(2*Sheet1!$K$3^2))*(1-EXP(-Sheet1!$K$3*(B346-$K$1)))^2</f>
        <v>0.17447085391283976</v>
      </c>
    </row>
    <row r="347" spans="1:13" x14ac:dyDescent="0.25">
      <c r="A347">
        <f t="shared" si="5"/>
        <v>345</v>
      </c>
      <c r="B347">
        <f>A347*Sheet1!$B$2/100</f>
        <v>6.5195684999999992</v>
      </c>
      <c r="C347">
        <v>-1.00022963436737</v>
      </c>
      <c r="D347">
        <v>-1.00034189709998</v>
      </c>
      <c r="E347">
        <v>-1.0003786994161501</v>
      </c>
      <c r="F347">
        <v>-1.00036300558103</v>
      </c>
      <c r="G347">
        <v>-1.0003523288586</v>
      </c>
      <c r="H347">
        <v>-1.00031406770056</v>
      </c>
      <c r="K347">
        <f>(Sheet1!$G$2*3/(5*Sheet1!$G$3^2))*(1-2.5*EXP(-Sheet1!$G$3*(B347-$K$1)) + 1.5*EXP(-(5/3)*Sheet1!$G$3*(B347-$K$1)))</f>
        <v>0.17385847036624946</v>
      </c>
      <c r="M347">
        <f>(Sheet1!$K$2/(2*Sheet1!$K$3^2))*(1-EXP(-Sheet1!$K$3*(B347-$K$1)))^2</f>
        <v>0.17450125107563952</v>
      </c>
    </row>
    <row r="348" spans="1:13" x14ac:dyDescent="0.25">
      <c r="A348">
        <f t="shared" si="5"/>
        <v>346</v>
      </c>
      <c r="B348">
        <f>A348*Sheet1!$B$2/100</f>
        <v>6.5384658</v>
      </c>
      <c r="C348">
        <v>-1.0002263918127501</v>
      </c>
      <c r="D348">
        <v>-1.00033400816759</v>
      </c>
      <c r="E348">
        <v>-1.0003699375589701</v>
      </c>
      <c r="F348">
        <v>-1.0003541582384401</v>
      </c>
      <c r="G348">
        <v>-1.00034349782728</v>
      </c>
      <c r="H348">
        <v>-1.0003047609370599</v>
      </c>
      <c r="K348">
        <f>(Sheet1!$G$2*3/(5*Sheet1!$G$3^2))*(1-2.5*EXP(-Sheet1!$G$3*(B348-$K$1)) + 1.5*EXP(-(5/3)*Sheet1!$G$3*(B348-$K$1)))</f>
        <v>0.17388203797360763</v>
      </c>
      <c r="M348">
        <f>(Sheet1!$K$2/(2*Sheet1!$K$3^2))*(1-EXP(-Sheet1!$K$3*(B348-$K$1)))^2</f>
        <v>0.17453104421688892</v>
      </c>
    </row>
    <row r="349" spans="1:13" x14ac:dyDescent="0.25">
      <c r="A349">
        <f t="shared" si="5"/>
        <v>347</v>
      </c>
      <c r="B349">
        <f>A349*Sheet1!$B$2/100</f>
        <v>6.5573630999999999</v>
      </c>
      <c r="C349">
        <v>-1.00022344114519</v>
      </c>
      <c r="D349">
        <v>-1.00032634347038</v>
      </c>
      <c r="E349">
        <v>-1.0003613764972501</v>
      </c>
      <c r="F349">
        <v>-1.00034552494492</v>
      </c>
      <c r="G349">
        <v>-1.00033488931105</v>
      </c>
      <c r="H349">
        <v>-1.0002957126459799</v>
      </c>
      <c r="K349">
        <f>(Sheet1!$G$2*3/(5*Sheet1!$G$3^2))*(1-2.5*EXP(-Sheet1!$G$3*(B349-$K$1)) + 1.5*EXP(-(5/3)*Sheet1!$G$3*(B349-$K$1)))</f>
        <v>0.17390509652317648</v>
      </c>
      <c r="M349">
        <f>(Sheet1!$K$2/(2*Sheet1!$K$3^2))*(1-EXP(-Sheet1!$K$3*(B349-$K$1)))^2</f>
        <v>0.17456024528863084</v>
      </c>
    </row>
    <row r="350" spans="1:13" x14ac:dyDescent="0.25">
      <c r="A350">
        <f t="shared" si="5"/>
        <v>348</v>
      </c>
      <c r="B350">
        <f>A350*Sheet1!$B$2/100</f>
        <v>6.5762603999999998</v>
      </c>
      <c r="C350">
        <v>-1.0002207694277401</v>
      </c>
      <c r="D350">
        <v>-1.0003188929095901</v>
      </c>
      <c r="E350">
        <v>-1.0003530067550901</v>
      </c>
      <c r="F350">
        <v>-1.00033709623279</v>
      </c>
      <c r="G350">
        <v>-1.00032649380778</v>
      </c>
      <c r="H350">
        <v>-1.00028691366817</v>
      </c>
      <c r="K350">
        <f>(Sheet1!$G$2*3/(5*Sheet1!$G$3^2))*(1-2.5*EXP(-Sheet1!$G$3*(B350-$K$1)) + 1.5*EXP(-(5/3)*Sheet1!$G$3*(B350-$K$1)))</f>
        <v>0.1739276569187006</v>
      </c>
      <c r="M350">
        <f>(Sheet1!$K$2/(2*Sheet1!$K$3^2))*(1-EXP(-Sheet1!$K$3*(B350-$K$1)))^2</f>
        <v>0.17458886600841003</v>
      </c>
    </row>
    <row r="351" spans="1:13" x14ac:dyDescent="0.25">
      <c r="A351">
        <f t="shared" si="5"/>
        <v>349</v>
      </c>
      <c r="B351">
        <f>A351*Sheet1!$B$2/100</f>
        <v>6.5951576999999997</v>
      </c>
      <c r="C351">
        <v>-1.0002183640450999</v>
      </c>
      <c r="D351">
        <v>-1.0003116467231199</v>
      </c>
      <c r="E351">
        <v>-1.0003448192017199</v>
      </c>
      <c r="F351">
        <v>-1.00032886296951</v>
      </c>
      <c r="G351">
        <v>-1.00031830214465</v>
      </c>
      <c r="H351">
        <v>-1.0002783551404499</v>
      </c>
      <c r="K351">
        <f>(Sheet1!$G$2*3/(5*Sheet1!$G$3^2))*(1-2.5*EXP(-Sheet1!$G$3*(B351-$K$1)) + 1.5*EXP(-(5/3)*Sheet1!$G$3*(B351-$K$1)))</f>
        <v>0.17394972983373624</v>
      </c>
      <c r="M351">
        <f>(Sheet1!$K$2/(2*Sheet1!$K$3^2))*(1-EXP(-Sheet1!$K$3*(B351-$K$1)))^2</f>
        <v>0.17461691786379421</v>
      </c>
    </row>
    <row r="352" spans="1:13" x14ac:dyDescent="0.25">
      <c r="A352">
        <f t="shared" si="5"/>
        <v>350</v>
      </c>
      <c r="B352">
        <f>A352*Sheet1!$B$2/100</f>
        <v>6.6140549999999996</v>
      </c>
      <c r="C352">
        <v>-1.00021621269723</v>
      </c>
      <c r="D352">
        <v>-1.0003045954779499</v>
      </c>
      <c r="E352">
        <v>-1.0003368050436301</v>
      </c>
      <c r="F352">
        <v>-1.00032081634986</v>
      </c>
      <c r="G352">
        <v>-1.0003103054703699</v>
      </c>
      <c r="H352">
        <v>-1.0002700284880199</v>
      </c>
      <c r="K352">
        <f>(Sheet1!$G$2*3/(5*Sheet1!$G$3^2))*(1-2.5*EXP(-Sheet1!$G$3*(B352-$K$1)) + 1.5*EXP(-(5/3)*Sheet1!$G$3*(B352-$K$1)))</f>
        <v>0.17397132571638679</v>
      </c>
      <c r="M352">
        <f>(Sheet1!$K$2/(2*Sheet1!$K$3^2))*(1-EXP(-Sheet1!$K$3*(B352-$K$1)))^2</f>
        <v>0.1746444121168112</v>
      </c>
    </row>
    <row r="353" spans="1:13" x14ac:dyDescent="0.25">
      <c r="A353">
        <f t="shared" si="5"/>
        <v>351</v>
      </c>
      <c r="B353">
        <f>A353*Sheet1!$B$2/100</f>
        <v>6.6329522999999995</v>
      </c>
      <c r="C353">
        <v>-1.00021430339302</v>
      </c>
      <c r="D353">
        <v>-1.0002977300626801</v>
      </c>
      <c r="E353">
        <v>-1.0003289558167401</v>
      </c>
      <c r="F353">
        <v>-1.00031294788824</v>
      </c>
      <c r="G353">
        <v>-1.0003024952476101</v>
      </c>
      <c r="H353">
        <v>-1.00026192541702</v>
      </c>
      <c r="K353">
        <f>(Sheet1!$G$2*3/(5*Sheet1!$G$3^2))*(1-2.5*EXP(-Sheet1!$G$3*(B353-$K$1)) + 1.5*EXP(-(5/3)*Sheet1!$G$3*(B353-$K$1)))</f>
        <v>0.17399245479394501</v>
      </c>
      <c r="M353">
        <f>(Sheet1!$K$2/(2*Sheet1!$K$3^2))*(1-EXP(-Sheet1!$K$3*(B353-$K$1)))^2</f>
        <v>0.17467135980830328</v>
      </c>
    </row>
    <row r="354" spans="1:13" x14ac:dyDescent="0.25">
      <c r="A354">
        <f t="shared" si="5"/>
        <v>352</v>
      </c>
      <c r="B354">
        <f>A354*Sheet1!$B$2/100</f>
        <v>6.6518495999999994</v>
      </c>
      <c r="C354">
        <v>-1.0002126244440801</v>
      </c>
      <c r="D354">
        <v>-1.0002910416802</v>
      </c>
      <c r="E354">
        <v>-1.0003212633787699</v>
      </c>
      <c r="F354">
        <v>-1.0003052494111699</v>
      </c>
      <c r="G354">
        <v>-1.0002948632455999</v>
      </c>
      <c r="H354">
        <v>-1.0002540379073399</v>
      </c>
      <c r="K354">
        <f>(Sheet1!$G$2*3/(5*Sheet1!$G$3^2))*(1-2.5*EXP(-Sheet1!$G$3*(B354-$K$1)) + 1.5*EXP(-(5/3)*Sheet1!$G$3*(B354-$K$1)))</f>
        <v>0.1740131270774446</v>
      </c>
      <c r="M354">
        <f>(Sheet1!$K$2/(2*Sheet1!$K$3^2))*(1-EXP(-Sheet1!$K$3*(B354-$K$1)))^2</f>
        <v>0.17469777176220094</v>
      </c>
    </row>
    <row r="355" spans="1:13" x14ac:dyDescent="0.25">
      <c r="A355">
        <f t="shared" si="5"/>
        <v>353</v>
      </c>
      <c r="B355">
        <f>A355*Sheet1!$B$2/100</f>
        <v>6.6707468999999993</v>
      </c>
      <c r="C355">
        <v>-1.00021116445863</v>
      </c>
      <c r="D355">
        <v>-1.0002845218405501</v>
      </c>
      <c r="E355">
        <v>-1.0003137199016801</v>
      </c>
      <c r="F355">
        <v>-1.00029771304992</v>
      </c>
      <c r="G355">
        <v>-1.0002874015327801</v>
      </c>
      <c r="H355">
        <v>-1.0002463582054499</v>
      </c>
      <c r="K355">
        <f>(Sheet1!$G$2*3/(5*Sheet1!$G$3^2))*(1-2.5*EXP(-Sheet1!$G$3*(B355-$K$1)) + 1.5*EXP(-(5/3)*Sheet1!$G$3*(B355-$K$1)))</f>
        <v>0.17403335236612197</v>
      </c>
      <c r="M355">
        <f>(Sheet1!$K$2/(2*Sheet1!$K$3^2))*(1-EXP(-Sheet1!$K$3*(B355-$K$1)))^2</f>
        <v>0.17472365858971625</v>
      </c>
    </row>
    <row r="356" spans="1:13" x14ac:dyDescent="0.25">
      <c r="A356">
        <f t="shared" si="5"/>
        <v>354</v>
      </c>
      <c r="B356">
        <f>A356*Sheet1!$B$2/100</f>
        <v>6.6896442</v>
      </c>
      <c r="C356">
        <v>-1.0002099123355199</v>
      </c>
      <c r="D356">
        <v>-1.0002781623538599</v>
      </c>
      <c r="E356">
        <v>-1.0003063178643501</v>
      </c>
      <c r="F356">
        <v>-1.0002903312332401</v>
      </c>
      <c r="G356">
        <v>-1.0002801024696699</v>
      </c>
      <c r="H356">
        <v>-1.0002388788174801</v>
      </c>
      <c r="K356">
        <f>(Sheet1!$G$2*3/(5*Sheet1!$G$3^2))*(1-2.5*EXP(-Sheet1!$G$3*(B356-$K$1)) + 1.5*EXP(-(5/3)*Sheet1!$G$3*(B356-$K$1)))</f>
        <v>0.17405314025179022</v>
      </c>
      <c r="M356">
        <f>(Sheet1!$K$2/(2*Sheet1!$K$3^2))*(1-EXP(-Sheet1!$K$3*(B356-$K$1)))^2</f>
        <v>0.17474903069345848</v>
      </c>
    </row>
    <row r="357" spans="1:13" x14ac:dyDescent="0.25">
      <c r="A357">
        <f t="shared" si="5"/>
        <v>355</v>
      </c>
      <c r="B357">
        <f>A357*Sheet1!$B$2/100</f>
        <v>6.7085414999999999</v>
      </c>
      <c r="C357">
        <v>-1.0002088572583501</v>
      </c>
      <c r="D357">
        <v>-1.0002719553234001</v>
      </c>
      <c r="E357">
        <v>-1.0002990500453099</v>
      </c>
      <c r="F357">
        <v>-1.0002830966802401</v>
      </c>
      <c r="G357">
        <v>-1.00027295870182</v>
      </c>
      <c r="H357">
        <v>-1.0002315925024401</v>
      </c>
      <c r="K357">
        <f>(Sheet1!$G$2*3/(5*Sheet1!$G$3^2))*(1-2.5*EXP(-Sheet1!$G$3*(B357-$K$1)) + 1.5*EXP(-(5/3)*Sheet1!$G$3*(B357-$K$1)))</f>
        <v>0.17407250012312675</v>
      </c>
      <c r="M357">
        <f>(Sheet1!$K$2/(2*Sheet1!$K$3^2))*(1-EXP(-Sheet1!$K$3*(B357-$K$1)))^2</f>
        <v>0.17477389827147233</v>
      </c>
    </row>
    <row r="358" spans="1:13" x14ac:dyDescent="0.25">
      <c r="A358">
        <f t="shared" si="5"/>
        <v>356</v>
      </c>
      <c r="B358">
        <f>A358*Sheet1!$B$2/100</f>
        <v>6.7274387999999998</v>
      </c>
      <c r="C358">
        <v>-1.00020798868968</v>
      </c>
      <c r="D358">
        <v>-1.00026589313883</v>
      </c>
      <c r="E358">
        <v>-1.00029190951559</v>
      </c>
      <c r="F358">
        <v>-1.00027600239346</v>
      </c>
      <c r="G358">
        <v>-1.00026596315295</v>
      </c>
      <c r="H358">
        <v>-1.0002244922655501</v>
      </c>
      <c r="K358">
        <f>(Sheet1!$G$2*3/(5*Sheet1!$G$3^2))*(1-2.5*EXP(-Sheet1!$G$3*(B358-$K$1)) + 1.5*EXP(-(5/3)*Sheet1!$G$3*(B358-$K$1)))</f>
        <v>0.17409144116987615</v>
      </c>
      <c r="M358">
        <f>(Sheet1!$K$2/(2*Sheet1!$K$3^2))*(1-EXP(-Sheet1!$K$3*(B358-$K$1)))^2</f>
        <v>0.1747982713212006</v>
      </c>
    </row>
    <row r="359" spans="1:13" x14ac:dyDescent="0.25">
      <c r="A359">
        <f t="shared" si="5"/>
        <v>357</v>
      </c>
      <c r="B359">
        <f>A359*Sheet1!$B$2/100</f>
        <v>6.7463360999999997</v>
      </c>
      <c r="C359">
        <v>-1.0002072963653299</v>
      </c>
      <c r="D359">
        <v>-1.0002599684694999</v>
      </c>
      <c r="E359">
        <v>-1.0002848896318099</v>
      </c>
      <c r="F359">
        <v>-1.00026904165196</v>
      </c>
      <c r="G359">
        <v>-1.00025910901821</v>
      </c>
      <c r="H359">
        <v>-1.00021757135176</v>
      </c>
      <c r="K359">
        <f>(Sheet1!$G$2*3/(5*Sheet1!$G$3^2))*(1-2.5*EXP(-Sheet1!$G$3*(B359-$K$1)) + 1.5*EXP(-(5/3)*Sheet1!$G$3*(B359-$K$1)))</f>
        <v>0.17410997238696979</v>
      </c>
      <c r="M359">
        <f>(Sheet1!$K$2/(2*Sheet1!$K$3^2))*(1-EXP(-Sheet1!$K$3*(B359-$K$1)))^2</f>
        <v>0.17482215964337247</v>
      </c>
    </row>
    <row r="360" spans="1:13" x14ac:dyDescent="0.25">
      <c r="A360">
        <f t="shared" si="5"/>
        <v>358</v>
      </c>
      <c r="B360">
        <f>A360*Sheet1!$B$2/100</f>
        <v>6.7652333999999996</v>
      </c>
      <c r="C360">
        <v>-1.00020677028886</v>
      </c>
      <c r="D360">
        <v>-1.0002541742579201</v>
      </c>
      <c r="E360">
        <v>-1.0002779840292799</v>
      </c>
      <c r="F360">
        <v>-1.0002622080046799</v>
      </c>
      <c r="G360">
        <v>-1.00025238975749</v>
      </c>
      <c r="H360">
        <v>-1.00021082323938</v>
      </c>
      <c r="K360">
        <f>(Sheet1!$G$2*3/(5*Sheet1!$G$3^2))*(1-2.5*EXP(-Sheet1!$G$3*(B360-$K$1)) + 1.5*EXP(-(5/3)*Sheet1!$G$3*(B360-$K$1)))</f>
        <v>0.17412810257856362</v>
      </c>
      <c r="M360">
        <f>(Sheet1!$K$2/(2*Sheet1!$K$3^2))*(1-EXP(-Sheet1!$K$3*(B360-$K$1)))^2</f>
        <v>0.17484557284581889</v>
      </c>
    </row>
    <row r="361" spans="1:13" x14ac:dyDescent="0.25">
      <c r="A361">
        <f t="shared" si="5"/>
        <v>359</v>
      </c>
      <c r="B361">
        <f>A361*Sheet1!$B$2/100</f>
        <v>6.7841306999999995</v>
      </c>
      <c r="C361">
        <v>-1.0002064007260301</v>
      </c>
      <c r="D361">
        <v>-1.0002485037133599</v>
      </c>
      <c r="E361">
        <v>-1.00027118661529</v>
      </c>
      <c r="F361">
        <v>-1.0002554952638101</v>
      </c>
      <c r="G361">
        <v>-1.0002457990890099</v>
      </c>
      <c r="H361">
        <v>-1.0002042416338399</v>
      </c>
      <c r="K361">
        <f>(Sheet1!$G$2*3/(5*Sheet1!$G$3^2))*(1-2.5*EXP(-Sheet1!$G$3*(B361-$K$1)) + 1.5*EXP(-(5/3)*Sheet1!$G$3*(B361-$K$1)))</f>
        <v>0.17414584036199582</v>
      </c>
      <c r="M361">
        <f>(Sheet1!$K$2/(2*Sheet1!$K$3^2))*(1-EXP(-Sheet1!$K$3*(B361-$K$1)))^2</f>
        <v>0.17486852034721598</v>
      </c>
    </row>
    <row r="362" spans="1:13" x14ac:dyDescent="0.25">
      <c r="A362">
        <f t="shared" si="5"/>
        <v>360</v>
      </c>
      <c r="B362">
        <f>A362*Sheet1!$B$2/100</f>
        <v>6.8030279999999994</v>
      </c>
      <c r="C362">
        <v>-1.00020617819945</v>
      </c>
      <c r="D362">
        <v>-1.0002429503055099</v>
      </c>
      <c r="E362">
        <v>-1.0002644915624901</v>
      </c>
      <c r="F362">
        <v>-1.0002488974983199</v>
      </c>
      <c r="G362">
        <v>-1.0002393309828701</v>
      </c>
      <c r="H362">
        <v>-1.0001978204616699</v>
      </c>
      <c r="K362">
        <f>(Sheet1!$G$2*3/(5*Sheet1!$G$3^2))*(1-2.5*EXP(-Sheet1!$G$3*(B362-$K$1)) + 1.5*EXP(-(5/3)*Sheet1!$G$3*(B362-$K$1)))</f>
        <v>0.17416319417166554</v>
      </c>
      <c r="M362">
        <f>(Sheet1!$K$2/(2*Sheet1!$K$3^2))*(1-EXP(-Sheet1!$K$3*(B362-$K$1)))^2</f>
        <v>0.17489101138075785</v>
      </c>
    </row>
    <row r="363" spans="1:13" x14ac:dyDescent="0.25">
      <c r="A363">
        <f t="shared" si="5"/>
        <v>361</v>
      </c>
      <c r="B363">
        <f>A363*Sheet1!$B$2/100</f>
        <v>6.8219252999999993</v>
      </c>
      <c r="C363">
        <v>-1.0002060934832899</v>
      </c>
      <c r="D363">
        <v>-1.0002375077583201</v>
      </c>
      <c r="E363">
        <v>-1.0002578933024699</v>
      </c>
      <c r="F363">
        <v>-1.0002424090277</v>
      </c>
      <c r="G363">
        <v>-1.0002329796549001</v>
      </c>
      <c r="H363">
        <v>-1.0001915538645001</v>
      </c>
      <c r="K363">
        <f>(Sheet1!$G$2*3/(5*Sheet1!$G$3^2))*(1-2.5*EXP(-Sheet1!$G$3*(B363-$K$1)) + 1.5*EXP(-(5/3)*Sheet1!$G$3*(B363-$K$1)))</f>
        <v>0.17418017226283444</v>
      </c>
      <c r="M363">
        <f>(Sheet1!$K$2/(2*Sheet1!$K$3^2))*(1-EXP(-Sheet1!$K$3*(B363-$K$1)))^2</f>
        <v>0.17491305499776069</v>
      </c>
    </row>
    <row r="364" spans="1:13" x14ac:dyDescent="0.25">
      <c r="A364">
        <f t="shared" si="5"/>
        <v>362</v>
      </c>
      <c r="B364">
        <f>A364*Sheet1!$B$2/100</f>
        <v>6.8408226000000001</v>
      </c>
      <c r="C364">
        <v>-1.0002061375981099</v>
      </c>
      <c r="D364">
        <v>-1.00023217004395</v>
      </c>
      <c r="E364">
        <v>-1.0002513865193501</v>
      </c>
      <c r="F364">
        <v>-1.0002360244156501</v>
      </c>
      <c r="G364">
        <v>-1.0002267395604401</v>
      </c>
      <c r="H364">
        <v>-1.00018543619327</v>
      </c>
      <c r="K364">
        <f>(Sheet1!$G$2*3/(5*Sheet1!$G$3^2))*(1-2.5*EXP(-Sheet1!$G$3*(B364-$K$1)) + 1.5*EXP(-(5/3)*Sheet1!$G$3*(B364-$K$1)))</f>
        <v>0.17419678271535219</v>
      </c>
      <c r="M364">
        <f>(Sheet1!$K$2/(2*Sheet1!$K$3^2))*(1-EXP(-Sheet1!$K$3*(B364-$K$1)))^2</f>
        <v>0.17493466007119796</v>
      </c>
    </row>
    <row r="365" spans="1:13" x14ac:dyDescent="0.25">
      <c r="A365">
        <f t="shared" si="5"/>
        <v>363</v>
      </c>
      <c r="B365">
        <f>A365*Sheet1!$B$2/100</f>
        <v>6.8597199</v>
      </c>
      <c r="C365">
        <v>-1.0002063018057401</v>
      </c>
      <c r="D365">
        <v>-1.00022693137677</v>
      </c>
      <c r="E365">
        <v>-1.0002449661435799</v>
      </c>
      <c r="F365">
        <v>-1.0002297384640899</v>
      </c>
      <c r="G365">
        <v>-1.0002206053884199</v>
      </c>
      <c r="H365">
        <v>-1.0001794620025599</v>
      </c>
      <c r="K365">
        <f>(Sheet1!$G$2*3/(5*Sheet1!$G$3^2))*(1-2.5*EXP(-Sheet1!$G$3*(B365-$K$1)) + 1.5*EXP(-(5/3)*Sheet1!$G$3*(B365-$K$1)))</f>
        <v>0.17421303343730726</v>
      </c>
      <c r="M365">
        <f>(Sheet1!$K$2/(2*Sheet1!$K$3^2))*(1-EXP(-Sheet1!$K$3*(B365-$K$1)))^2</f>
        <v>0.17495583529916942</v>
      </c>
    </row>
    <row r="366" spans="1:13" x14ac:dyDescent="0.25">
      <c r="A366">
        <f t="shared" si="5"/>
        <v>364</v>
      </c>
      <c r="B366">
        <f>A366*Sheet1!$B$2/100</f>
        <v>6.8786171999999999</v>
      </c>
      <c r="C366">
        <v>-1.0002065776042901</v>
      </c>
      <c r="D366">
        <v>-1.0002217862075999</v>
      </c>
      <c r="E366">
        <v>-1.0002386273457999</v>
      </c>
      <c r="F366">
        <v>-1.0002235462071201</v>
      </c>
      <c r="G366">
        <v>-1.00021457205547</v>
      </c>
      <c r="H366">
        <v>-1.00017362604503</v>
      </c>
      <c r="K366">
        <f>(Sheet1!$G$2*3/(5*Sheet1!$G$3^2))*(1-2.5*EXP(-Sheet1!$G$3*(B366-$K$1)) + 1.5*EXP(-(5/3)*Sheet1!$G$3*(B366-$K$1)))</f>
        <v>0.17422893216860511</v>
      </c>
      <c r="M366">
        <f>(Sheet1!$K$2/(2*Sheet1!$K$3^2))*(1-EXP(-Sheet1!$K$3*(B366-$K$1)))^2</f>
        <v>0.1749765892083042</v>
      </c>
    </row>
    <row r="367" spans="1:13" x14ac:dyDescent="0.25">
      <c r="A367">
        <f t="shared" si="5"/>
        <v>365</v>
      </c>
      <c r="B367">
        <f>A367*Sheet1!$B$2/100</f>
        <v>6.8975144999999998</v>
      </c>
      <c r="C367">
        <v>-1.0002069567232399</v>
      </c>
      <c r="D367">
        <v>-1.0002167292179001</v>
      </c>
      <c r="E367">
        <v>-1.00023236553089</v>
      </c>
      <c r="F367">
        <v>-1.00021744290519</v>
      </c>
      <c r="G367">
        <v>-1.00020863470011</v>
      </c>
      <c r="H367">
        <v>-1.0001679232659799</v>
      </c>
      <c r="K367">
        <f>(Sheet1!$G$2*3/(5*Sheet1!$G$3^2))*(1-2.5*EXP(-Sheet1!$G$3*(B367-$K$1)) + 1.5*EXP(-(5/3)*Sheet1!$G$3*(B367-$K$1)))</f>
        <v>0.17424448648447388</v>
      </c>
      <c r="M367">
        <f>(Sheet1!$K$2/(2*Sheet1!$K$3^2))*(1-EXP(-Sheet1!$K$3*(B367-$K$1)))^2</f>
        <v>0.1749969301570995</v>
      </c>
    </row>
    <row r="368" spans="1:13" x14ac:dyDescent="0.25">
      <c r="A368">
        <f t="shared" si="5"/>
        <v>366</v>
      </c>
      <c r="B368">
        <f>A368*Sheet1!$B$2/100</f>
        <v>6.9164117999999997</v>
      </c>
      <c r="C368">
        <v>-1.00020743111863</v>
      </c>
      <c r="D368">
        <v>-1.00021175531422</v>
      </c>
      <c r="E368">
        <v>-1.0002261763320299</v>
      </c>
      <c r="F368">
        <v>-1.0002114240394</v>
      </c>
      <c r="G368">
        <v>-1.0002027886771701</v>
      </c>
      <c r="H368">
        <v>-1.00016234879807</v>
      </c>
      <c r="K368">
        <f>(Sheet1!$G$2*3/(5*Sheet1!$G$3^2))*(1-2.5*EXP(-Sheet1!$G$3*(B368-$K$1)) + 1.5*EXP(-(5/3)*Sheet1!$G$3*(B368-$K$1)))</f>
        <v>0.17425970379890027</v>
      </c>
      <c r="M368">
        <f>(Sheet1!$K$2/(2*Sheet1!$K$3^2))*(1-EXP(-Sheet1!$K$3*(B368-$K$1)))^2</f>
        <v>0.17501686633919564</v>
      </c>
    </row>
    <row r="369" spans="1:13" x14ac:dyDescent="0.25">
      <c r="A369">
        <f t="shared" si="5"/>
        <v>367</v>
      </c>
      <c r="B369">
        <f>A369*Sheet1!$B$2/100</f>
        <v>6.9353090999999996</v>
      </c>
      <c r="C369">
        <v>-1.0002079929682901</v>
      </c>
      <c r="D369">
        <v>-1.0002068596226601</v>
      </c>
      <c r="E369">
        <v>-1.0002200556049901</v>
      </c>
      <c r="F369">
        <v>-1.00020548530582</v>
      </c>
      <c r="G369">
        <v>-1.00019702955223</v>
      </c>
      <c r="H369">
        <v>-1.0001568979561499</v>
      </c>
      <c r="K369">
        <f>(Sheet1!$G$2*3/(5*Sheet1!$G$3^2))*(1-2.5*EXP(-Sheet1!$G$3*(B369-$K$1)) + 1.5*EXP(-(5/3)*Sheet1!$G$3*(B369-$K$1)))</f>
        <v>0.1742745913679957</v>
      </c>
      <c r="M369">
        <f>(Sheet1!$K$2/(2*Sheet1!$K$3^2))*(1-EXP(-Sheet1!$K$3*(B369-$K$1)))^2</f>
        <v>0.17503640578658952</v>
      </c>
    </row>
    <row r="370" spans="1:13" x14ac:dyDescent="0.25">
      <c r="A370">
        <f t="shared" si="5"/>
        <v>368</v>
      </c>
      <c r="B370">
        <f>A370*Sheet1!$B$2/100</f>
        <v>6.9542063999999995</v>
      </c>
      <c r="C370">
        <v>-1.0002086346672501</v>
      </c>
      <c r="D370">
        <v>-1.0002020374834799</v>
      </c>
      <c r="E370">
        <v>-1.0002139994224299</v>
      </c>
      <c r="F370">
        <v>-1.0001996226100101</v>
      </c>
      <c r="G370">
        <v>-1.0001913530961699</v>
      </c>
      <c r="H370">
        <v>-1.0001515662321501</v>
      </c>
      <c r="K370">
        <f>(Sheet1!$G$2*3/(5*Sheet1!$G$3^2))*(1-2.5*EXP(-Sheet1!$G$3*(B370-$K$1)) + 1.5*EXP(-(5/3)*Sheet1!$G$3*(B370-$K$1)))</f>
        <v>0.17428915629329514</v>
      </c>
      <c r="M370">
        <f>(Sheet1!$K$2/(2*Sheet1!$K$3^2))*(1-EXP(-Sheet1!$K$3*(B370-$K$1)))^2</f>
        <v>0.17505555637278641</v>
      </c>
    </row>
    <row r="371" spans="1:13" x14ac:dyDescent="0.25">
      <c r="A371">
        <f t="shared" si="5"/>
        <v>369</v>
      </c>
      <c r="B371">
        <f>A371*Sheet1!$B$2/100</f>
        <v>6.9731036999999993</v>
      </c>
      <c r="C371">
        <v>-1.0002093488231401</v>
      </c>
      <c r="D371">
        <v>-1.0001972844458</v>
      </c>
      <c r="E371">
        <v>-1.0002080040683701</v>
      </c>
      <c r="F371">
        <v>-1.0001938320616399</v>
      </c>
      <c r="G371">
        <v>-1.00018575527995</v>
      </c>
      <c r="H371">
        <v>-1.0001463492901801</v>
      </c>
      <c r="K371">
        <f>(Sheet1!$G$2*3/(5*Sheet1!$G$3^2))*(1-2.5*EXP(-Sheet1!$G$3*(B371-$K$1)) + 1.5*EXP(-(5/3)*Sheet1!$G$3*(B371-$K$1)))</f>
        <v>0.17430340552498907</v>
      </c>
      <c r="M371">
        <f>(Sheet1!$K$2/(2*Sheet1!$K$3^2))*(1-EXP(-Sheet1!$K$3*(B371-$K$1)))^2</f>
        <v>0.17507432581589191</v>
      </c>
    </row>
    <row r="372" spans="1:13" x14ac:dyDescent="0.25">
      <c r="A372">
        <f t="shared" si="5"/>
        <v>370</v>
      </c>
      <c r="B372">
        <f>A372*Sheet1!$B$2/100</f>
        <v>6.9920010000000001</v>
      </c>
      <c r="C372">
        <v>-1.00021012825171</v>
      </c>
      <c r="D372">
        <v>-1.0001925962624301</v>
      </c>
      <c r="E372">
        <v>-1.00020206603276</v>
      </c>
      <c r="F372">
        <v>-1.0001881099691401</v>
      </c>
      <c r="G372">
        <v>-1.0001802322692901</v>
      </c>
      <c r="H372">
        <v>-1.00014124296169</v>
      </c>
      <c r="K372">
        <f>(Sheet1!$G$2*3/(5*Sheet1!$G$3^2))*(1-2.5*EXP(-Sheet1!$G$3*(B372-$K$1)) + 1.5*EXP(-(5/3)*Sheet1!$G$3*(B372-$K$1)))</f>
        <v>0.17431734586509015</v>
      </c>
      <c r="M372">
        <f>(Sheet1!$K$2/(2*Sheet1!$K$3^2))*(1-EXP(-Sheet1!$K$3*(B372-$K$1)))^2</f>
        <v>0.17509272168164522</v>
      </c>
    </row>
    <row r="373" spans="1:13" x14ac:dyDescent="0.25">
      <c r="A373">
        <f t="shared" si="5"/>
        <v>371</v>
      </c>
      <c r="B373">
        <f>A373*Sheet1!$B$2/100</f>
        <v>7.0108983</v>
      </c>
      <c r="C373">
        <v>-1.0002109659724701</v>
      </c>
      <c r="D373">
        <v>-1.0001879688847299</v>
      </c>
      <c r="E373">
        <v>-1.00019618200614</v>
      </c>
      <c r="F373">
        <v>-1.00018245283459</v>
      </c>
      <c r="G373">
        <v>-1.0001747804196699</v>
      </c>
      <c r="H373">
        <v>-1.0001362432407199</v>
      </c>
      <c r="K373">
        <f>(Sheet1!$G$2*3/(5*Sheet1!$G$3^2))*(1-2.5*EXP(-Sheet1!$G$3*(B373-$K$1)) + 1.5*EXP(-(5/3)*Sheet1!$G$3*(B373-$K$1)))</f>
        <v>0.17433098397053573</v>
      </c>
      <c r="M373">
        <f>(Sheet1!$K$2/(2*Sheet1!$K$3^2))*(1-EXP(-Sheet1!$K$3*(B373-$K$1)))^2</f>
        <v>0.17511075138639431</v>
      </c>
    </row>
    <row r="374" spans="1:13" x14ac:dyDescent="0.25">
      <c r="A374">
        <f t="shared" si="5"/>
        <v>372</v>
      </c>
      <c r="B374">
        <f>A374*Sheet1!$B$2/100</f>
        <v>7.0297955999999999</v>
      </c>
      <c r="C374">
        <v>-1.00021185520433</v>
      </c>
      <c r="D374">
        <v>-1.00018339845767</v>
      </c>
      <c r="E374">
        <v>-1.0001903488744199</v>
      </c>
      <c r="F374">
        <v>-1.0001768573485901</v>
      </c>
      <c r="G374">
        <v>-1.0001693962713201</v>
      </c>
      <c r="H374">
        <v>-1.00013134627935</v>
      </c>
      <c r="K374">
        <f>(Sheet1!$G$2*3/(5*Sheet1!$G$3^2))*(1-2.5*EXP(-Sheet1!$G$3*(B374-$K$1)) + 1.5*EXP(-(5/3)*Sheet1!$G$3*(B374-$K$1)))</f>
        <v>0.17434432635622801</v>
      </c>
      <c r="M374">
        <f>(Sheet1!$K$2/(2*Sheet1!$K$3^2))*(1-EXP(-Sheet1!$K$3*(B374-$K$1)))^2</f>
        <v>0.1751284222000144</v>
      </c>
    </row>
    <row r="375" spans="1:13" x14ac:dyDescent="0.25">
      <c r="A375">
        <f t="shared" si="5"/>
        <v>373</v>
      </c>
      <c r="B375">
        <f>A375*Sheet1!$B$2/100</f>
        <v>7.0486928999999998</v>
      </c>
      <c r="C375">
        <v>-1.0002127893614201</v>
      </c>
      <c r="D375">
        <v>-1.0001788813149299</v>
      </c>
      <c r="E375">
        <v>-1.0001845637137501</v>
      </c>
      <c r="F375">
        <v>-1.00017132038528</v>
      </c>
      <c r="G375">
        <v>-1.0001640765443001</v>
      </c>
      <c r="H375">
        <v>-1.0001265483831401</v>
      </c>
      <c r="K375">
        <f>(Sheet1!$G$2*3/(5*Sheet1!$G$3^2))*(1-2.5*EXP(-Sheet1!$G$3*(B375-$K$1)) + 1.5*EXP(-(5/3)*Sheet1!$G$3*(B375-$K$1)))</f>
        <v>0.17435737939801166</v>
      </c>
      <c r="M375">
        <f>(Sheet1!$K$2/(2*Sheet1!$K$3^2))*(1-EXP(-Sheet1!$K$3*(B375-$K$1)))^2</f>
        <v>0.17514574124877075</v>
      </c>
    </row>
    <row r="376" spans="1:13" x14ac:dyDescent="0.25">
      <c r="A376">
        <f t="shared" si="5"/>
        <v>374</v>
      </c>
      <c r="B376">
        <f>A376*Sheet1!$B$2/100</f>
        <v>7.0675901999999997</v>
      </c>
      <c r="C376">
        <v>-1.00021376204889</v>
      </c>
      <c r="D376">
        <v>-1.00017441397407</v>
      </c>
      <c r="E376">
        <v>-1.00017882378551</v>
      </c>
      <c r="F376">
        <v>-1.0001658389974999</v>
      </c>
      <c r="G376">
        <v>-1.00015881813374</v>
      </c>
      <c r="H376">
        <v>-1.00012184600676</v>
      </c>
      <c r="K376">
        <f>(Sheet1!$G$2*3/(5*Sheet1!$G$3^2))*(1-2.5*EXP(-Sheet1!$G$3*(B376-$K$1)) + 1.5*EXP(-(5/3)*Sheet1!$G$3*(B376-$K$1)))</f>
        <v>0.1743701493355917</v>
      </c>
      <c r="M376">
        <f>(Sheet1!$K$2/(2*Sheet1!$K$3^2))*(1-EXP(-Sheet1!$K$3*(B376-$K$1)))^2</f>
        <v>0.1751627155181264</v>
      </c>
    </row>
    <row r="377" spans="1:13" x14ac:dyDescent="0.25">
      <c r="A377">
        <f t="shared" si="5"/>
        <v>375</v>
      </c>
      <c r="B377">
        <f>A377*Sheet1!$B$2/100</f>
        <v>7.0864874999999996</v>
      </c>
      <c r="C377">
        <v>-1.0002147670588599</v>
      </c>
      <c r="D377">
        <v>-1.0001699931318699</v>
      </c>
      <c r="E377">
        <v>-1.00017312653138</v>
      </c>
      <c r="F377">
        <v>-1.0001604104120001</v>
      </c>
      <c r="G377">
        <v>-1.00015361810515</v>
      </c>
      <c r="H377">
        <v>-1.0001172357497099</v>
      </c>
      <c r="K377">
        <f>(Sheet1!$G$2*3/(5*Sheet1!$G$3^2))*(1-2.5*EXP(-Sheet1!$G$3*(B377-$K$1)) + 1.5*EXP(-(5/3)*Sheet1!$G$3*(B377-$K$1)))</f>
        <v>0.17438264227539169</v>
      </c>
      <c r="M377">
        <f>(Sheet1!$K$2/(2*Sheet1!$K$3^2))*(1-EXP(-Sheet1!$K$3*(B377-$K$1)))^2</f>
        <v>0.17517935185549668</v>
      </c>
    </row>
    <row r="378" spans="1:13" x14ac:dyDescent="0.25">
      <c r="A378">
        <f t="shared" si="5"/>
        <v>376</v>
      </c>
      <c r="B378">
        <f>A378*Sheet1!$B$2/100</f>
        <v>7.1053847999999995</v>
      </c>
      <c r="C378">
        <v>-1.0002157983664199</v>
      </c>
      <c r="D378">
        <v>-1.0001656156597101</v>
      </c>
      <c r="E378">
        <v>-1.0001674695685201</v>
      </c>
      <c r="F378">
        <v>-1.0001550320247501</v>
      </c>
      <c r="G378">
        <v>-1.00014847368985</v>
      </c>
      <c r="H378">
        <v>-1.00011271435211</v>
      </c>
      <c r="K378">
        <f>(Sheet1!$G$2*3/(5*Sheet1!$G$3^2))*(1-2.5*EXP(-Sheet1!$G$3*(B378-$K$1)) + 1.5*EXP(-(5/3)*Sheet1!$G$3*(B378-$K$1)))</f>
        <v>0.17439486419335373</v>
      </c>
      <c r="M378">
        <f>(Sheet1!$K$2/(2*Sheet1!$K$3^2))*(1-EXP(-Sheet1!$K$3*(B378-$K$1)))^2</f>
        <v>0.17519565697295056</v>
      </c>
    </row>
    <row r="379" spans="1:13" x14ac:dyDescent="0.25">
      <c r="A379">
        <f t="shared" si="5"/>
        <v>377</v>
      </c>
      <c r="B379">
        <f>A379*Sheet1!$B$2/100</f>
        <v>7.1242820999999994</v>
      </c>
      <c r="C379">
        <v>-1.0002168501256801</v>
      </c>
      <c r="D379">
        <v>-1.0001612785990499</v>
      </c>
      <c r="E379">
        <v>-1.00016185068487</v>
      </c>
      <c r="F379">
        <v>-1.00014970139638</v>
      </c>
      <c r="G379">
        <v>-1.00014338228044</v>
      </c>
      <c r="H379">
        <v>-1.0001082786905999</v>
      </c>
      <c r="K379">
        <f>(Sheet1!$G$2*3/(5*Sheet1!$G$3^2))*(1-2.5*EXP(-Sheet1!$G$3*(B379-$K$1)) + 1.5*EXP(-(5/3)*Sheet1!$G$3*(B379-$K$1)))</f>
        <v>0.17440682093768137</v>
      </c>
      <c r="M379">
        <f>(Sheet1!$K$2/(2*Sheet1!$K$3^2))*(1-EXP(-Sheet1!$K$3*(B379-$K$1)))^2</f>
        <v>0.17521163744986018</v>
      </c>
    </row>
    <row r="380" spans="1:13" x14ac:dyDescent="0.25">
      <c r="A380">
        <f t="shared" si="5"/>
        <v>378</v>
      </c>
      <c r="B380">
        <f>A380*Sheet1!$B$2/100</f>
        <v>7.1431794000000002</v>
      </c>
      <c r="C380">
        <v>-1.0002179166659499</v>
      </c>
      <c r="D380">
        <v>-1.00015697915701</v>
      </c>
      <c r="E380">
        <v>-1.00015626783449</v>
      </c>
      <c r="F380">
        <v>-1.00014441624768</v>
      </c>
      <c r="G380">
        <v>-1.00013834142643</v>
      </c>
      <c r="H380">
        <v>-1.0001039257744</v>
      </c>
      <c r="K380">
        <f>(Sheet1!$G$2*3/(5*Sheet1!$G$3^2))*(1-2.5*EXP(-Sheet1!$G$3*(B380-$K$1)) + 1.5*EXP(-(5/3)*Sheet1!$G$3*(B380-$K$1)))</f>
        <v>0.17441851823152676</v>
      </c>
      <c r="M380">
        <f>(Sheet1!$K$2/(2*Sheet1!$K$3^2))*(1-EXP(-Sheet1!$K$3*(B380-$K$1)))^2</f>
        <v>0.17522729973549966</v>
      </c>
    </row>
    <row r="381" spans="1:13" x14ac:dyDescent="0.25">
      <c r="A381">
        <f t="shared" si="5"/>
        <v>379</v>
      </c>
      <c r="B381">
        <f>A381*Sheet1!$B$2/100</f>
        <v>7.1620767000000001</v>
      </c>
      <c r="C381">
        <v>-1.0002189924879401</v>
      </c>
      <c r="D381">
        <v>-1.0001527147020599</v>
      </c>
      <c r="E381">
        <v>-1.0001507191330099</v>
      </c>
      <c r="F381">
        <v>-1.0001391744552099</v>
      </c>
      <c r="G381">
        <v>-1.00013334882993</v>
      </c>
      <c r="H381">
        <v>-1.0000996527413299</v>
      </c>
      <c r="K381">
        <f>(Sheet1!$G$2*3/(5*Sheet1!$G$3^2))*(1-2.5*EXP(-Sheet1!$G$3*(B381-$K$1)) + 1.5*EXP(-(5/3)*Sheet1!$G$3*(B381-$K$1)))</f>
        <v>0.1744299616756225</v>
      </c>
      <c r="M381">
        <f>(Sheet1!$K$2/(2*Sheet1!$K$3^2))*(1-EXP(-Sheet1!$K$3*(B381-$K$1)))^2</f>
        <v>0.17524265015159432</v>
      </c>
    </row>
    <row r="382" spans="1:13" x14ac:dyDescent="0.25">
      <c r="A382">
        <f t="shared" si="5"/>
        <v>380</v>
      </c>
      <c r="B382">
        <f>A382*Sheet1!$B$2/100</f>
        <v>7.180974</v>
      </c>
      <c r="C382">
        <v>-1.00022007226006</v>
      </c>
      <c r="D382">
        <v>-1.00014848275972</v>
      </c>
      <c r="E382">
        <v>-1.00014520285325</v>
      </c>
      <c r="F382">
        <v>-1.0001339740470001</v>
      </c>
      <c r="G382">
        <v>-1.0001284023414401</v>
      </c>
      <c r="H382">
        <v>-1.0000954568540801</v>
      </c>
      <c r="K382">
        <f>(Sheet1!$G$2*3/(5*Sheet1!$G$3^2))*(1-2.5*EXP(-Sheet1!$G$3*(B382-$K$1)) + 1.5*EXP(-(5/3)*Sheet1!$G$3*(B382-$K$1)))</f>
        <v>0.17444115675086</v>
      </c>
      <c r="M382">
        <f>(Sheet1!$K$2/(2*Sheet1!$K$3^2))*(1-EXP(-Sheet1!$K$3*(B382-$K$1)))^2</f>
        <v>0.17525769489481999</v>
      </c>
    </row>
    <row r="383" spans="1:13" x14ac:dyDescent="0.25">
      <c r="A383">
        <f t="shared" si="5"/>
        <v>381</v>
      </c>
      <c r="B383">
        <f>A383*Sheet1!$B$2/100</f>
        <v>7.1998712999999999</v>
      </c>
      <c r="C383">
        <v>-1.00022115081477</v>
      </c>
      <c r="D383">
        <v>-1.00014428100846</v>
      </c>
      <c r="E383">
        <v>-1.0001397174208</v>
      </c>
      <c r="F383">
        <v>-1.0001288131983701</v>
      </c>
      <c r="G383">
        <v>-1.0001234999556901</v>
      </c>
      <c r="H383">
        <v>-1.00009133549647</v>
      </c>
      <c r="K383">
        <f>(Sheet1!$G$2*3/(5*Sheet1!$G$3^2))*(1-2.5*EXP(-Sheet1!$G$3*(B383-$K$1)) + 1.5*EXP(-(5/3)*Sheet1!$G$3*(B383-$K$1)))</f>
        <v>0.17445210882081477</v>
      </c>
      <c r="M383">
        <f>(Sheet1!$K$2/(2*Sheet1!$K$3^2))*(1-EXP(-Sheet1!$K$3*(B383-$K$1)))^2</f>
        <v>0.17527244003925535</v>
      </c>
    </row>
    <row r="384" spans="1:13" x14ac:dyDescent="0.25">
      <c r="A384">
        <f t="shared" si="5"/>
        <v>382</v>
      </c>
      <c r="B384">
        <f>A384*Sheet1!$B$2/100</f>
        <v>7.2187685999999998</v>
      </c>
      <c r="C384">
        <v>-1.00022222314502</v>
      </c>
      <c r="D384">
        <v>-1.00014010727559</v>
      </c>
      <c r="E384">
        <v>-1.0001342614098301</v>
      </c>
      <c r="F384">
        <v>-1.0001236902277399</v>
      </c>
      <c r="G384">
        <v>-1.00011863980767</v>
      </c>
      <c r="H384">
        <v>-1.00008728616979</v>
      </c>
      <c r="K384">
        <f>(Sheet1!$G$2*3/(5*Sheet1!$G$3^2))*(1-2.5*EXP(-Sheet1!$G$3*(B384-$K$1)) + 1.5*EXP(-(5/3)*Sheet1!$G$3*(B384-$K$1)))</f>
        <v>0.17446282313422007</v>
      </c>
      <c r="M384">
        <f>(Sheet1!$K$2/(2*Sheet1!$K$3^2))*(1-EXP(-Sheet1!$K$3*(B384-$K$1)))^2</f>
        <v>0.17528689153878621</v>
      </c>
    </row>
    <row r="385" spans="1:13" x14ac:dyDescent="0.25">
      <c r="A385">
        <f t="shared" si="5"/>
        <v>383</v>
      </c>
      <c r="B385">
        <f>A385*Sheet1!$B$2/100</f>
        <v>7.2376658999999997</v>
      </c>
      <c r="C385">
        <v>-1.0002232844007699</v>
      </c>
      <c r="D385">
        <v>-1.0001359595332799</v>
      </c>
      <c r="E385">
        <v>-1.0001288335388201</v>
      </c>
      <c r="F385">
        <v>-1.0001186035926699</v>
      </c>
      <c r="G385">
        <v>-1.0001138201686299</v>
      </c>
      <c r="H385">
        <v>-1.00008330648933</v>
      </c>
      <c r="K385">
        <f>(Sheet1!$G$2*3/(5*Sheet1!$G$3^2))*(1-2.5*EXP(-Sheet1!$G$3*(B385-$K$1)) + 1.5*EXP(-(5/3)*Sheet1!$G$3*(B385-$K$1)))</f>
        <v>0.17447330482738985</v>
      </c>
      <c r="M385">
        <f>(Sheet1!$K$2/(2*Sheet1!$K$3^2))*(1-EXP(-Sheet1!$K$3*(B385-$K$1)))^2</f>
        <v>0.17530105522946382</v>
      </c>
    </row>
    <row r="386" spans="1:13" x14ac:dyDescent="0.25">
      <c r="A386">
        <f t="shared" si="5"/>
        <v>384</v>
      </c>
      <c r="B386">
        <f>A386*Sheet1!$B$2/100</f>
        <v>7.2565631999999995</v>
      </c>
      <c r="C386">
        <v>-1.00022432988552</v>
      </c>
      <c r="D386">
        <v>-1.00013183589466</v>
      </c>
      <c r="E386">
        <v>-1.00012343266656</v>
      </c>
      <c r="F386">
        <v>-1.0001135518858499</v>
      </c>
      <c r="G386">
        <v>-1.0001090394422101</v>
      </c>
      <c r="H386">
        <v>-1.0000793941808901</v>
      </c>
      <c r="K386">
        <f>(Sheet1!$G$2*3/(5*Sheet1!$G$3^2))*(1-2.5*EXP(-Sheet1!$G$3*(B386-$K$1)) + 1.5*EXP(-(5/3)*Sheet1!$G$3*(B386-$K$1)))</f>
        <v>0.17448355892659168</v>
      </c>
      <c r="M386">
        <f>(Sheet1!$K$2/(2*Sheet1!$K$3^2))*(1-EXP(-Sheet1!$K$3*(B386-$K$1)))^2</f>
        <v>0.17531493683181779</v>
      </c>
    </row>
    <row r="387" spans="1:13" x14ac:dyDescent="0.25">
      <c r="A387">
        <f t="shared" si="5"/>
        <v>385</v>
      </c>
      <c r="B387">
        <f>A387*Sheet1!$B$2/100</f>
        <v>7.2754604999999994</v>
      </c>
      <c r="C387">
        <v>-1.0002253550529301</v>
      </c>
      <c r="D387">
        <v>-1.00012773460994</v>
      </c>
      <c r="E387">
        <v>-1.0001180577881199</v>
      </c>
      <c r="F387">
        <v>-1.0001085338313001</v>
      </c>
      <c r="G387">
        <v>-1.0001042961607101</v>
      </c>
      <c r="H387">
        <v>-1.0000755470774201</v>
      </c>
      <c r="K387">
        <f>(Sheet1!$G$2*3/(5*Sheet1!$G$3^2))*(1-2.5*EXP(-Sheet1!$G$3*(B387-$K$1)) + 1.5*EXP(-(5/3)*Sheet1!$G$3*(B387-$K$1)))</f>
        <v>0.17449359035037112</v>
      </c>
      <c r="M387">
        <f>(Sheet1!$K$2/(2*Sheet1!$K$3^2))*(1-EXP(-Sheet1!$K$3*(B387-$K$1)))^2</f>
        <v>0.17532854195312408</v>
      </c>
    </row>
    <row r="388" spans="1:13" x14ac:dyDescent="0.25">
      <c r="A388">
        <f t="shared" si="5"/>
        <v>386</v>
      </c>
      <c r="B388">
        <f>A388*Sheet1!$B$2/100</f>
        <v>7.2943577999999993</v>
      </c>
      <c r="C388">
        <v>-1.00022635550357</v>
      </c>
      <c r="D388">
        <v>-1.0001236540627501</v>
      </c>
      <c r="E388">
        <v>-1.00011270803089</v>
      </c>
      <c r="F388">
        <v>-1.0001035482805001</v>
      </c>
      <c r="G388">
        <v>-1.00009958898132</v>
      </c>
      <c r="H388">
        <v>-1.0000717631157401</v>
      </c>
      <c r="K388">
        <f>(Sheet1!$G$2*3/(5*Sheet1!$G$3^2))*(1-2.5*EXP(-Sheet1!$G$3*(B388-$K$1)) + 1.5*EXP(-(5/3)*Sheet1!$G$3*(B388-$K$1)))</f>
        <v>0.17450340391182809</v>
      </c>
      <c r="M388">
        <f>(Sheet1!$K$2/(2*Sheet1!$K$3^2))*(1-EXP(-Sheet1!$K$3*(B388-$K$1)))^2</f>
        <v>0.17534187608962956</v>
      </c>
    </row>
    <row r="389" spans="1:13" x14ac:dyDescent="0.25">
      <c r="A389">
        <f t="shared" ref="A389:A452" si="6">A388+1</f>
        <v>387</v>
      </c>
      <c r="B389">
        <f>A389*Sheet1!$B$2/100</f>
        <v>7.3132551000000001</v>
      </c>
      <c r="C389">
        <v>-1.00022732698164</v>
      </c>
      <c r="D389">
        <v>-1.00011959276639</v>
      </c>
      <c r="E389">
        <v>-1.00010738265079</v>
      </c>
      <c r="F389">
        <v>-1.0000985942087799</v>
      </c>
      <c r="G389">
        <v>-1.0000949166825599</v>
      </c>
      <c r="H389">
        <v>-1.00006804033335</v>
      </c>
      <c r="K389">
        <f>(Sheet1!$G$2*3/(5*Sheet1!$G$3^2))*(1-2.5*EXP(-Sheet1!$G$3*(B389-$K$1)) + 1.5*EXP(-(5/3)*Sheet1!$G$3*(B389-$K$1)))</f>
        <v>0.17451300432084627</v>
      </c>
      <c r="M389">
        <f>(Sheet1!$K$2/(2*Sheet1!$K$3^2))*(1-EXP(-Sheet1!$K$3*(B389-$K$1)))^2</f>
        <v>0.17535494462873322</v>
      </c>
    </row>
    <row r="390" spans="1:13" x14ac:dyDescent="0.25">
      <c r="A390">
        <f t="shared" si="6"/>
        <v>388</v>
      </c>
      <c r="B390">
        <f>A390*Sheet1!$B$2/100</f>
        <v>7.3321524</v>
      </c>
      <c r="C390">
        <v>-1.00022826537177</v>
      </c>
      <c r="D390">
        <v>-1.00011554936026</v>
      </c>
      <c r="E390">
        <v>-1.0001020810285</v>
      </c>
      <c r="F390">
        <v>-1.0000936707116199</v>
      </c>
      <c r="G390">
        <v>-1.0000902781607</v>
      </c>
      <c r="H390">
        <v>-1.0000643768652799</v>
      </c>
      <c r="K390">
        <f>(Sheet1!$G$2*3/(5*Sheet1!$G$3^2))*(1-2.5*EXP(-Sheet1!$G$3*(B390-$K$1)) + 1.5*EXP(-(5/3)*Sheet1!$G$3*(B390-$K$1)))</f>
        <v>0.1745223961862768</v>
      </c>
      <c r="M390">
        <f>(Sheet1!$K$2/(2*Sheet1!$K$3^2))*(1-EXP(-Sheet1!$K$3*(B390-$K$1)))^2</f>
        <v>0.17536775285112555</v>
      </c>
    </row>
    <row r="391" spans="1:13" x14ac:dyDescent="0.25">
      <c r="A391">
        <f t="shared" si="6"/>
        <v>389</v>
      </c>
      <c r="B391">
        <f>A391*Sheet1!$B$2/100</f>
        <v>7.3510496999999999</v>
      </c>
      <c r="C391">
        <v>-1.00022916669597</v>
      </c>
      <c r="D391">
        <v>-1.00011152260634</v>
      </c>
      <c r="E391">
        <v>-1.0000968026657899</v>
      </c>
      <c r="F391">
        <v>-1.0000887770011799</v>
      </c>
      <c r="G391">
        <v>-1.0000856724263201</v>
      </c>
      <c r="H391">
        <v>-1.00006077094109</v>
      </c>
      <c r="K391">
        <f>(Sheet1!$G$2*3/(5*Sheet1!$G$3^2))*(1-2.5*EXP(-Sheet1!$G$3*(B391-$K$1)) + 1.5*EXP(-(5/3)*Sheet1!$G$3*(B391-$K$1)))</f>
        <v>0.17453158401807647</v>
      </c>
      <c r="M391">
        <f>(Sheet1!$K$2/(2*Sheet1!$K$3^2))*(1-EXP(-Sheet1!$K$3*(B391-$K$1)))^2</f>
        <v>0.1753803059328862</v>
      </c>
    </row>
    <row r="392" spans="1:13" x14ac:dyDescent="0.25">
      <c r="A392">
        <f t="shared" si="6"/>
        <v>390</v>
      </c>
      <c r="B392">
        <f>A392*Sheet1!$B$2/100</f>
        <v>7.3699469999999998</v>
      </c>
      <c r="C392">
        <v>-1.00023002711049</v>
      </c>
      <c r="D392">
        <v>-1.00010751138577</v>
      </c>
      <c r="E392">
        <v>-1.0000915471818801</v>
      </c>
      <c r="F392">
        <v>-1.0000839124027601</v>
      </c>
      <c r="G392">
        <v>-1.0000810986009201</v>
      </c>
      <c r="H392">
        <v>-1.0000572208818399</v>
      </c>
      <c r="K392">
        <f>(Sheet1!$G$2*3/(5*Sheet1!$G$3^2))*(1-2.5*EXP(-Sheet1!$G$3*(B392-$K$1)) + 1.5*EXP(-(5/3)*Sheet1!$G$3*(B392-$K$1)))</f>
        <v>0.1745405722294022</v>
      </c>
      <c r="M392">
        <f>(Sheet1!$K$2/(2*Sheet1!$K$3^2))*(1-EXP(-Sheet1!$K$3*(B392-$K$1)))^2</f>
        <v>0.17539260894754136</v>
      </c>
    </row>
    <row r="393" spans="1:13" x14ac:dyDescent="0.25">
      <c r="A393">
        <f t="shared" si="6"/>
        <v>391</v>
      </c>
      <c r="B393">
        <f>A393*Sheet1!$B$2/100</f>
        <v>7.3888442999999997</v>
      </c>
      <c r="C393">
        <v>-1.0002308429028599</v>
      </c>
      <c r="D393">
        <v>-1.00010351469543</v>
      </c>
      <c r="E393">
        <v>-1.0000863143099701</v>
      </c>
      <c r="F393">
        <v>-1.00007907635145</v>
      </c>
      <c r="G393">
        <v>-1.00007655591358</v>
      </c>
      <c r="H393">
        <v>-1.0000537250972601</v>
      </c>
      <c r="K393">
        <f>(Sheet1!$G$2*3/(5*Sheet1!$G$3^2))*(1-2.5*EXP(-Sheet1!$G$3*(B393-$K$1)) + 1.5*EXP(-(5/3)*Sheet1!$G$3*(B393-$K$1)))</f>
        <v>0.17454936513866162</v>
      </c>
      <c r="M393">
        <f>(Sheet1!$K$2/(2*Sheet1!$K$3^2))*(1-EXP(-Sheet1!$K$3*(B393-$K$1)))^2</f>
        <v>0.17540466686808096</v>
      </c>
    </row>
    <row r="394" spans="1:13" x14ac:dyDescent="0.25">
      <c r="A394">
        <f t="shared" si="6"/>
        <v>392</v>
      </c>
      <c r="B394">
        <f>A394*Sheet1!$B$2/100</f>
        <v>7.4077415999999996</v>
      </c>
      <c r="C394">
        <v>-1.0002316104889799</v>
      </c>
      <c r="D394">
        <v>-1.0000995316446599</v>
      </c>
      <c r="E394">
        <v>-1.00008110389376</v>
      </c>
      <c r="F394">
        <v>-1.00007426838883</v>
      </c>
      <c r="G394">
        <v>-1.0000720436977499</v>
      </c>
      <c r="H394">
        <v>-1.0000502820828501</v>
      </c>
      <c r="K394">
        <f>(Sheet1!$G$2*3/(5*Sheet1!$G$3^2))*(1-2.5*EXP(-Sheet1!$G$3*(B394-$K$1)) + 1.5*EXP(-(5/3)*Sheet1!$G$3*(B394-$K$1)))</f>
        <v>0.17455796697152176</v>
      </c>
      <c r="M394">
        <f>(Sheet1!$K$2/(2*Sheet1!$K$3^2))*(1-EXP(-Sheet1!$K$3*(B394-$K$1)))^2</f>
        <v>0.17541648456893705</v>
      </c>
    </row>
    <row r="395" spans="1:13" x14ac:dyDescent="0.25">
      <c r="A395">
        <f t="shared" si="6"/>
        <v>393</v>
      </c>
      <c r="B395">
        <f>A395*Sheet1!$B$2/100</f>
        <v>7.4266388999999995</v>
      </c>
      <c r="C395">
        <v>-1.00023232641015</v>
      </c>
      <c r="D395">
        <v>-1.0000955614520199</v>
      </c>
      <c r="E395">
        <v>-1.00007591588408</v>
      </c>
      <c r="F395">
        <v>-1.0000694881596499</v>
      </c>
      <c r="G395">
        <v>-1.0000675613880701</v>
      </c>
      <c r="H395">
        <v>-1.0000468904172199</v>
      </c>
      <c r="K395">
        <f>(Sheet1!$G$2*3/(5*Sheet1!$G$3^2))*(1-2.5*EXP(-Sheet1!$G$3*(B395-$K$1)) + 1.5*EXP(-(5/3)*Sheet1!$G$3*(B395-$K$1)))</f>
        <v>0.17456638186287576</v>
      </c>
      <c r="M395">
        <f>(Sheet1!$K$2/(2*Sheet1!$K$3^2))*(1-EXP(-Sheet1!$K$3*(B395-$K$1)))^2</f>
        <v>0.17542806682792367</v>
      </c>
    </row>
    <row r="396" spans="1:13" x14ac:dyDescent="0.25">
      <c r="A396">
        <f t="shared" si="6"/>
        <v>394</v>
      </c>
      <c r="B396">
        <f>A396*Sheet1!$B$2/100</f>
        <v>7.4455361999999994</v>
      </c>
      <c r="C396">
        <v>-1.0002329873303299</v>
      </c>
      <c r="D396">
        <v>-1.0000916034421501</v>
      </c>
      <c r="E396">
        <v>-1.0000707503355899</v>
      </c>
      <c r="F396">
        <v>-1.00006473540875</v>
      </c>
      <c r="G396">
        <v>-1.00006310851728</v>
      </c>
      <c r="H396">
        <v>-1.00004354875934</v>
      </c>
      <c r="K396">
        <f>(Sheet1!$G$2*3/(5*Sheet1!$G$3^2))*(1-2.5*EXP(-Sheet1!$G$3*(B396-$K$1)) + 1.5*EXP(-(5/3)*Sheet1!$G$3*(B396-$K$1)))</f>
        <v>0.17457461385876882</v>
      </c>
      <c r="M396">
        <f>(Sheet1!$K$2/(2*Sheet1!$K$3^2))*(1-EXP(-Sheet1!$K$3*(B396-$K$1)))^2</f>
        <v>0.17543941832813895</v>
      </c>
    </row>
    <row r="397" spans="1:13" x14ac:dyDescent="0.25">
      <c r="A397">
        <f t="shared" si="6"/>
        <v>395</v>
      </c>
      <c r="B397">
        <f>A397*Sheet1!$B$2/100</f>
        <v>7.4644335000000002</v>
      </c>
      <c r="C397">
        <v>-1.0002335900332999</v>
      </c>
      <c r="D397">
        <v>-1.00008765704262</v>
      </c>
      <c r="E397">
        <v>-1.0000656074035399</v>
      </c>
      <c r="F397">
        <v>-1.0000600099779</v>
      </c>
      <c r="G397">
        <v>-1.00005868471318</v>
      </c>
      <c r="H397">
        <v>-1.00004025584593</v>
      </c>
      <c r="K397">
        <f>(Sheet1!$G$2*3/(5*Sheet1!$G$3^2))*(1-2.5*EXP(-Sheet1!$G$3*(B397-$K$1)) + 1.5*EXP(-(5/3)*Sheet1!$G$3*(B397-$K$1)))</f>
        <v>0.17458266691828433</v>
      </c>
      <c r="M397">
        <f>(Sheet1!$K$2/(2*Sheet1!$K$3^2))*(1-EXP(-Sheet1!$K$3*(B397-$K$1)))^2</f>
        <v>0.17545054365983057</v>
      </c>
    </row>
    <row r="398" spans="1:13" x14ac:dyDescent="0.25">
      <c r="A398">
        <f t="shared" si="6"/>
        <v>396</v>
      </c>
      <c r="B398">
        <f>A398*Sheet1!$B$2/100</f>
        <v>7.4833308000000001</v>
      </c>
      <c r="C398">
        <v>-1.0002341314199801</v>
      </c>
      <c r="D398">
        <v>-1.0000837217809799</v>
      </c>
      <c r="E398">
        <v>-1.00006048734066</v>
      </c>
      <c r="F398">
        <v>-1.00005531180275</v>
      </c>
      <c r="G398">
        <v>-1.0000542896956801</v>
      </c>
      <c r="H398">
        <v>-1.00003701048895</v>
      </c>
      <c r="K398">
        <f>(Sheet1!$G$2*3/(5*Sheet1!$G$3^2))*(1-2.5*EXP(-Sheet1!$G$3*(B398-$K$1)) + 1.5*EXP(-(5/3)*Sheet1!$G$3*(B398-$K$1)))</f>
        <v>0.17459054491539072</v>
      </c>
      <c r="M398">
        <f>(Sheet1!$K$2/(2*Sheet1!$K$3^2))*(1-EXP(-Sheet1!$K$3*(B398-$K$1)))^2</f>
        <v>0.17546144732222468</v>
      </c>
    </row>
    <row r="399" spans="1:13" x14ac:dyDescent="0.25">
      <c r="A399">
        <f t="shared" si="6"/>
        <v>397</v>
      </c>
      <c r="B399">
        <f>A399*Sheet1!$B$2/100</f>
        <v>7.5022281</v>
      </c>
      <c r="C399">
        <v>-1.0002346085057501</v>
      </c>
      <c r="D399">
        <v>-1.0000797972817199</v>
      </c>
      <c r="E399">
        <v>-1.00005539049397</v>
      </c>
      <c r="F399">
        <v>-1.0000506409099199</v>
      </c>
      <c r="G399">
        <v>-1.00004992327389</v>
      </c>
      <c r="H399">
        <v>-1.00003381157309</v>
      </c>
      <c r="K399">
        <f>(Sheet1!$G$2*3/(5*Sheet1!$G$3^2))*(1-2.5*EXP(-Sheet1!$G$3*(B399-$K$1)) + 1.5*EXP(-(5/3)*Sheet1!$G$3*(B399-$K$1)))</f>
        <v>0.17459825164074982</v>
      </c>
      <c r="M399">
        <f>(Sheet1!$K$2/(2*Sheet1!$K$3^2))*(1-EXP(-Sheet1!$K$3*(B399-$K$1)))^2</f>
        <v>0.17547213372531947</v>
      </c>
    </row>
    <row r="400" spans="1:13" x14ac:dyDescent="0.25">
      <c r="A400">
        <f t="shared" si="6"/>
        <v>398</v>
      </c>
      <c r="B400">
        <f>A400*Sheet1!$B$2/100</f>
        <v>7.5211253999999998</v>
      </c>
      <c r="C400">
        <v>-1.0002350184178099</v>
      </c>
      <c r="D400">
        <v>-1.00007588326338</v>
      </c>
      <c r="E400">
        <v>-1.00005031730186</v>
      </c>
      <c r="F400">
        <v>-1.0000459974140501</v>
      </c>
      <c r="G400">
        <v>-1.0000455853433099</v>
      </c>
      <c r="H400">
        <v>-1.00003065805334</v>
      </c>
      <c r="K400">
        <f>(Sheet1!$G$2*3/(5*Sheet1!$G$3^2))*(1-2.5*EXP(-Sheet1!$G$3*(B400-$K$1)) + 1.5*EXP(-(5/3)*Sheet1!$G$3*(B400-$K$1)))</f>
        <v>0.17460579080348765</v>
      </c>
      <c r="M400">
        <f>(Sheet1!$K$2/(2*Sheet1!$K$3^2))*(1-EXP(-Sheet1!$K$3*(B400-$K$1)))^2</f>
        <v>0.17548260719164382</v>
      </c>
    </row>
    <row r="401" spans="1:13" x14ac:dyDescent="0.25">
      <c r="A401">
        <f t="shared" si="6"/>
        <v>399</v>
      </c>
      <c r="B401">
        <f>A401*Sheet1!$B$2/100</f>
        <v>7.5400226999999997</v>
      </c>
      <c r="C401">
        <v>-1.00023535839267</v>
      </c>
      <c r="D401">
        <v>-1.00007197953576</v>
      </c>
      <c r="E401">
        <v>-1.0000452682910601</v>
      </c>
      <c r="F401">
        <v>-1.00004138151499</v>
      </c>
      <c r="G401">
        <v>-1.0000412758830599</v>
      </c>
      <c r="H401">
        <v>-1.00002754895267</v>
      </c>
      <c r="K401">
        <f>(Sheet1!$G$2*3/(5*Sheet1!$G$3^2))*(1-2.5*EXP(-Sheet1!$G$3*(B401-$K$1)) + 1.5*EXP(-(5/3)*Sheet1!$G$3*(B401-$K$1)))</f>
        <v>0.17461316603292845</v>
      </c>
      <c r="M401">
        <f>(Sheet1!$K$2/(2*Sheet1!$K$3^2))*(1-EXP(-Sheet1!$K$3*(B401-$K$1)))^2</f>
        <v>0.17549287195798158</v>
      </c>
    </row>
    <row r="402" spans="1:13" x14ac:dyDescent="0.25">
      <c r="A402">
        <f t="shared" si="6"/>
        <v>400</v>
      </c>
      <c r="B402">
        <f>A402*Sheet1!$B$2/100</f>
        <v>7.5589199999999996</v>
      </c>
      <c r="C402">
        <v>-1.0002356257735701</v>
      </c>
      <c r="D402">
        <v>-1.0000680859971001</v>
      </c>
      <c r="E402">
        <v>-1.0000402440737901</v>
      </c>
      <c r="F402">
        <v>-1.0000367934950001</v>
      </c>
      <c r="G402">
        <v>-1.00003699495317</v>
      </c>
      <c r="H402">
        <v>-1.0000244833596901</v>
      </c>
      <c r="K402">
        <f>(Sheet1!$G$2*3/(5*Sheet1!$G$3^2))*(1-2.5*EXP(-Sheet1!$G$3*(B402-$K$1)) + 1.5*EXP(-(5/3)*Sheet1!$G$3*(B402-$K$1)))</f>
        <v>0.17462038088029233</v>
      </c>
      <c r="M402">
        <f>(Sheet1!$K$2/(2*Sheet1!$K$3^2))*(1-EXP(-Sheet1!$K$3*(B402-$K$1)))^2</f>
        <v>0.17550293217706237</v>
      </c>
    </row>
    <row r="403" spans="1:13" x14ac:dyDescent="0.25">
      <c r="A403">
        <f t="shared" si="6"/>
        <v>401</v>
      </c>
      <c r="B403">
        <f>A403*Sheet1!$B$2/100</f>
        <v>7.5778172999999995</v>
      </c>
      <c r="C403">
        <v>-1.0002358180080899</v>
      </c>
      <c r="D403">
        <v>-1.00006420263138</v>
      </c>
      <c r="E403">
        <v>-1.00003524534488</v>
      </c>
      <c r="F403">
        <v>-1.0000322337160701</v>
      </c>
      <c r="G403">
        <v>-1.00003274269193</v>
      </c>
      <c r="H403">
        <v>-1.0000214604264499</v>
      </c>
      <c r="K403">
        <f>(Sheet1!$G$2*3/(5*Sheet1!$G$3^2))*(1-2.5*EXP(-Sheet1!$G$3*(B403-$K$1)) + 1.5*EXP(-(5/3)*Sheet1!$G$3*(B403-$K$1)))</f>
        <v>0.17462743882035783</v>
      </c>
      <c r="M403">
        <f>(Sheet1!$K$2/(2*Sheet1!$K$3^2))*(1-EXP(-Sheet1!$K$3*(B403-$K$1)))^2</f>
        <v>0.17551279191921951</v>
      </c>
    </row>
    <row r="404" spans="1:13" x14ac:dyDescent="0.25">
      <c r="A404">
        <f t="shared" si="6"/>
        <v>402</v>
      </c>
      <c r="B404">
        <f>A404*Sheet1!$B$2/100</f>
        <v>7.5967145999999994</v>
      </c>
      <c r="C404">
        <v>-1.00023593264564</v>
      </c>
      <c r="D404">
        <v>-1.0000603295056301</v>
      </c>
      <c r="E404">
        <v>-1.00003027287908</v>
      </c>
      <c r="F404">
        <v>-1.0000277026172599</v>
      </c>
      <c r="G404">
        <v>-1.00002851931336</v>
      </c>
      <c r="H404">
        <v>-1.0000184793662401</v>
      </c>
      <c r="K404">
        <f>(Sheet1!$G$2*3/(5*Sheet1!$G$3^2))*(1-2.5*EXP(-Sheet1!$G$3*(B404-$K$1)) + 1.5*EXP(-(5/3)*Sheet1!$G$3*(B404-$K$1)))</f>
        <v>0.1746343432530893</v>
      </c>
      <c r="M404">
        <f>(Sheet1!$K$2/(2*Sheet1!$K$3^2))*(1-EXP(-Sheet1!$K$3*(B404-$K$1)))^2</f>
        <v>0.17552245517401557</v>
      </c>
    </row>
    <row r="405" spans="1:13" x14ac:dyDescent="0.25">
      <c r="A405">
        <f t="shared" si="6"/>
        <v>403</v>
      </c>
      <c r="B405">
        <f>A405*Sheet1!$B$2/100</f>
        <v>7.6156119000000002</v>
      </c>
      <c r="C405">
        <v>-1.0002359673351999</v>
      </c>
      <c r="D405">
        <v>-1.0000564667673799</v>
      </c>
      <c r="E405">
        <v>-1.00002532752828</v>
      </c>
      <c r="F405">
        <v>-1.0000232007120899</v>
      </c>
      <c r="G405">
        <v>-1.0000243251046299</v>
      </c>
      <c r="H405">
        <v>-1.00001553945147</v>
      </c>
      <c r="K405">
        <f>(Sheet1!$G$2*3/(5*Sheet1!$G$3^2))*(1-2.5*EXP(-Sheet1!$G$3*(B405-$K$1)) + 1.5*EXP(-(5/3)*Sheet1!$G$3*(B405-$K$1)))</f>
        <v>0.1746410975052308</v>
      </c>
      <c r="M405">
        <f>(Sheet1!$K$2/(2*Sheet1!$K$3^2))*(1-EXP(-Sheet1!$K$3*(B405-$K$1)))^2</f>
        <v>0.17553192585183616</v>
      </c>
    </row>
    <row r="406" spans="1:13" x14ac:dyDescent="0.25">
      <c r="A406">
        <f t="shared" si="6"/>
        <v>404</v>
      </c>
      <c r="B406">
        <f>A406*Sheet1!$B$2/100</f>
        <v>7.6345092000000001</v>
      </c>
      <c r="C406">
        <v>-1.00023591982292</v>
      </c>
      <c r="D406">
        <v>-1.0000526146421</v>
      </c>
      <c r="E406">
        <v>-1.0000204102189201</v>
      </c>
      <c r="F406">
        <v>-1.00001872858604</v>
      </c>
      <c r="G406">
        <v>-1.0000201604236201</v>
      </c>
      <c r="H406">
        <v>-1.0000126400116101</v>
      </c>
      <c r="K406">
        <f>(Sheet1!$G$2*3/(5*Sheet1!$G$3^2))*(1-2.5*EXP(-Sheet1!$G$3*(B406-$K$1)) + 1.5*EXP(-(5/3)*Sheet1!$G$3*(B406-$K$1)))</f>
        <v>0.17464770483186631</v>
      </c>
      <c r="M406">
        <f>(Sheet1!$K$2/(2*Sheet1!$K$3^2))*(1-EXP(-Sheet1!$K$3*(B406-$K$1)))^2</f>
        <v>0.17554120778545287</v>
      </c>
    </row>
    <row r="407" spans="1:13" x14ac:dyDescent="0.25">
      <c r="A407">
        <f t="shared" si="6"/>
        <v>405</v>
      </c>
      <c r="B407">
        <f>A407*Sheet1!$B$2/100</f>
        <v>7.6534065</v>
      </c>
      <c r="C407">
        <v>-1.00023578794984</v>
      </c>
      <c r="D407">
        <v>-1.00004877343069</v>
      </c>
      <c r="E407">
        <v>-1.0000155219493501</v>
      </c>
      <c r="F407">
        <v>-1.00001428689408</v>
      </c>
      <c r="G407">
        <v>-1.00001602569653</v>
      </c>
      <c r="H407">
        <v>-1.0000097804311801</v>
      </c>
      <c r="K407">
        <f>(Sheet1!$G$2*3/(5*Sheet1!$G$3^2))*(1-2.5*EXP(-Sheet1!$G$3*(B407-$K$1)) + 1.5*EXP(-(5/3)*Sheet1!$G$3*(B407-$K$1)))</f>
        <v>0.17465416841794748</v>
      </c>
      <c r="M407">
        <f>(Sheet1!$K$2/(2*Sheet1!$K$3^2))*(1-EXP(-Sheet1!$K$3*(B407-$K$1)))^2</f>
        <v>0.17555030473155517</v>
      </c>
    </row>
    <row r="408" spans="1:13" x14ac:dyDescent="0.25">
      <c r="A408">
        <f t="shared" si="6"/>
        <v>406</v>
      </c>
      <c r="B408">
        <f>A408*Sheet1!$B$2/100</f>
        <v>7.6723037999999999</v>
      </c>
      <c r="C408">
        <v>-1.00023556964974</v>
      </c>
      <c r="D408">
        <v>-1.0000449435070899</v>
      </c>
      <c r="E408">
        <v>-1.00001066378738</v>
      </c>
      <c r="F408">
        <v>-1.0000098763582099</v>
      </c>
      <c r="G408">
        <v>-1.0000119214155001</v>
      </c>
      <c r="H408">
        <v>-1.0000069601477699</v>
      </c>
      <c r="K408">
        <f>(Sheet1!$G$2*3/(5*Sheet1!$G$3^2))*(1-2.5*EXP(-Sheet1!$G$3*(B408-$K$1)) + 1.5*EXP(-(5/3)*Sheet1!$G$3*(B408-$K$1)))</f>
        <v>0.17466049137978937</v>
      </c>
      <c r="M408">
        <f>(Sheet1!$K$2/(2*Sheet1!$K$3^2))*(1-EXP(-Sheet1!$K$3*(B408-$K$1)))^2</f>
        <v>0.17555922037225316</v>
      </c>
    </row>
    <row r="409" spans="1:13" x14ac:dyDescent="0.25">
      <c r="A409">
        <f t="shared" si="6"/>
        <v>407</v>
      </c>
      <c r="B409">
        <f>A409*Sheet1!$B$2/100</f>
        <v>7.6912010999999998</v>
      </c>
      <c r="C409">
        <v>-1.00023526294686</v>
      </c>
      <c r="D409">
        <v>-1.0000411253158701</v>
      </c>
      <c r="E409">
        <v>-1.00000583686774</v>
      </c>
      <c r="F409">
        <v>-1.00000549776516</v>
      </c>
      <c r="G409">
        <v>-1.0000078481363499</v>
      </c>
      <c r="H409">
        <v>-1.0000041786501801</v>
      </c>
      <c r="K409">
        <f>(Sheet1!$G$2*3/(5*Sheet1!$G$3^2))*(1-2.5*EXP(-Sheet1!$G$3*(B409-$K$1)) + 1.5*EXP(-(5/3)*Sheet1!$G$3*(B409-$K$1)))</f>
        <v>0.17466667676653463</v>
      </c>
      <c r="M409">
        <f>(Sheet1!$K$2/(2*Sheet1!$K$3^2))*(1-EXP(-Sheet1!$K$3*(B409-$K$1)))^2</f>
        <v>0.17556795831655014</v>
      </c>
    </row>
    <row r="410" spans="1:13" x14ac:dyDescent="0.25">
      <c r="A410">
        <f t="shared" si="6"/>
        <v>408</v>
      </c>
      <c r="B410">
        <f>A410*Sheet1!$B$2/100</f>
        <v>7.7100983999999997</v>
      </c>
      <c r="C410">
        <v>-1.0002348659538001</v>
      </c>
      <c r="D410">
        <v>-1.0000373193699199</v>
      </c>
      <c r="E410">
        <v>-1.0000010423896999</v>
      </c>
      <c r="F410">
        <v>-1.0000011519640499</v>
      </c>
      <c r="G410">
        <v>-1.0000038064762999</v>
      </c>
      <c r="H410">
        <v>-1.0000014354764899</v>
      </c>
      <c r="K410">
        <f>(Sheet1!$G$2*3/(5*Sheet1!$G$3^2))*(1-2.5*EXP(-Sheet1!$G$3*(B410-$K$1)) + 1.5*EXP(-(5/3)*Sheet1!$G$3*(B410-$K$1)))</f>
        <v>0.17467272756158747</v>
      </c>
      <c r="M410">
        <f>(Sheet1!$K$2/(2*Sheet1!$K$3^2))*(1-EXP(-Sheet1!$K$3*(B410-$K$1)))^2</f>
        <v>0.17557652210178717</v>
      </c>
    </row>
    <row r="411" spans="1:13" x14ac:dyDescent="0.25">
      <c r="A411">
        <f t="shared" si="6"/>
        <v>409</v>
      </c>
      <c r="B411">
        <f>A411*Sheet1!$B$2/100</f>
        <v>7.7289956999999996</v>
      </c>
      <c r="C411">
        <v>-1.0002343768694499</v>
      </c>
      <c r="D411">
        <v>-1.0000335262481801</v>
      </c>
      <c r="E411">
        <v>-0.999996281614706</v>
      </c>
      <c r="F411">
        <v>-0.99999683986413401</v>
      </c>
      <c r="G411">
        <v>-0.99999979711183595</v>
      </c>
      <c r="H411">
        <v>-0.99999873021233199</v>
      </c>
      <c r="K411">
        <f>(Sheet1!$G$2*3/(5*Sheet1!$G$3^2))*(1-2.5*EXP(-Sheet1!$G$3*(B411-$K$1)) + 1.5*EXP(-(5/3)*Sheet1!$G$3*(B411-$K$1)))</f>
        <v>0.17467864668401703</v>
      </c>
      <c r="M411">
        <f>(Sheet1!$K$2/(2*Sheet1!$K$3^2))*(1-EXP(-Sheet1!$K$3*(B411-$K$1)))^2</f>
        <v>0.17558491519505875</v>
      </c>
    </row>
    <row r="412" spans="1:13" x14ac:dyDescent="0.25">
      <c r="A412">
        <f t="shared" si="6"/>
        <v>410</v>
      </c>
      <c r="B412">
        <f>A412*Sheet1!$B$2/100</f>
        <v>7.7478929999999995</v>
      </c>
      <c r="C412">
        <v>-1.00023379397685</v>
      </c>
      <c r="D412">
        <v>-1.00002974659341</v>
      </c>
      <c r="E412">
        <v>-0.99999155586406496</v>
      </c>
      <c r="F412">
        <v>-0.99999256243262302</v>
      </c>
      <c r="G412">
        <v>-0.99999582077649596</v>
      </c>
      <c r="H412">
        <v>-0.99999606248907202</v>
      </c>
      <c r="K412">
        <f>(Sheet1!$G$2*3/(5*Sheet1!$G$3^2))*(1-2.5*EXP(-Sheet1!$G$3*(B412-$K$1)) + 1.5*EXP(-(5/3)*Sheet1!$G$3*(B412-$K$1)))</f>
        <v>0.17468443698993161</v>
      </c>
      <c r="M412">
        <f>(Sheet1!$K$2/(2*Sheet1!$K$3^2))*(1-EXP(-Sheet1!$K$3*(B412-$K$1)))^2</f>
        <v>0.17559314099460124</v>
      </c>
    </row>
    <row r="413" spans="1:13" x14ac:dyDescent="0.25">
      <c r="A413">
        <f t="shared" si="6"/>
        <v>411</v>
      </c>
      <c r="B413">
        <f>A413*Sheet1!$B$2/100</f>
        <v>7.7667903000000003</v>
      </c>
      <c r="C413">
        <v>-1.00023311564127</v>
      </c>
      <c r="D413">
        <v>-1.00002598111003</v>
      </c>
      <c r="E413">
        <v>-0.99998686651671898</v>
      </c>
      <c r="F413">
        <v>-0.99998832069252697</v>
      </c>
      <c r="G413">
        <v>-0.99999187825885605</v>
      </c>
      <c r="H413">
        <v>-0.99999343198213397</v>
      </c>
      <c r="K413">
        <f>(Sheet1!$G$2*3/(5*Sheet1!$G$3^2))*(1-2.5*EXP(-Sheet1!$G$3*(B413-$K$1)) + 1.5*EXP(-(5/3)*Sheet1!$G$3*(B413-$K$1)))</f>
        <v>0.17469010127382389</v>
      </c>
      <c r="M413">
        <f>(Sheet1!$K$2/(2*Sheet1!$K$3^2))*(1-EXP(-Sheet1!$K$3*(B413-$K$1)))^2</f>
        <v>0.1756012028311538</v>
      </c>
    </row>
    <row r="414" spans="1:13" x14ac:dyDescent="0.25">
      <c r="A414">
        <f t="shared" si="6"/>
        <v>412</v>
      </c>
      <c r="B414">
        <f>A414*Sheet1!$B$2/100</f>
        <v>7.7856876000000002</v>
      </c>
      <c r="C414">
        <v>-1.0002323403081399</v>
      </c>
      <c r="D414">
        <v>-1.0000222305620099</v>
      </c>
      <c r="E414">
        <v>-0.999982215007025</v>
      </c>
      <c r="F414">
        <v>-0.99998411572055901</v>
      </c>
      <c r="G414">
        <v>-0.99998797040045795</v>
      </c>
      <c r="H414">
        <v>-0.99999083840932002</v>
      </c>
      <c r="K414">
        <f>(Sheet1!$G$2*3/(5*Sheet1!$G$3^2))*(1-2.5*EXP(-Sheet1!$G$3*(B414-$K$1)) + 1.5*EXP(-(5/3)*Sheet1!$G$3*(B414-$K$1)))</f>
        <v>0.17469564226988796</v>
      </c>
      <c r="M414">
        <f>(Sheet1!$K$2/(2*Sheet1!$K$3^2))*(1-EXP(-Sheet1!$K$3*(B414-$K$1)))^2</f>
        <v>0.17560910396929302</v>
      </c>
    </row>
    <row r="415" spans="1:13" x14ac:dyDescent="0.25">
      <c r="A415">
        <f t="shared" si="6"/>
        <v>413</v>
      </c>
      <c r="B415">
        <f>A415*Sheet1!$B$2/100</f>
        <v>7.8045849</v>
      </c>
      <c r="C415">
        <v>-1.00023146650118</v>
      </c>
      <c r="D415">
        <v>-1.0000184957707401</v>
      </c>
      <c r="E415">
        <v>-0.99997760282261405</v>
      </c>
      <c r="F415">
        <v>-0.99997994864508799</v>
      </c>
      <c r="G415">
        <v>-0.99998409809382505</v>
      </c>
      <c r="H415">
        <v>-0.99998828152919494</v>
      </c>
      <c r="K415">
        <f>(Sheet1!$G$2*3/(5*Sheet1!$G$3^2))*(1-2.5*EXP(-Sheet1!$G$3*(B415-$K$1)) + 1.5*EXP(-(5/3)*Sheet1!$G$3*(B415-$K$1)))</f>
        <v>0.17470106265330859</v>
      </c>
      <c r="M415">
        <f>(Sheet1!$K$2/(2*Sheet1!$K$3^2))*(1-EXP(-Sheet1!$K$3*(B415-$K$1)))^2</f>
        <v>0.17561684760874094</v>
      </c>
    </row>
    <row r="416" spans="1:13" x14ac:dyDescent="0.25">
      <c r="A416">
        <f t="shared" si="6"/>
        <v>414</v>
      </c>
      <c r="B416">
        <f>A416*Sheet1!$B$2/100</f>
        <v>7.8234821999999999</v>
      </c>
      <c r="C416">
        <v>-1.0002304928204899</v>
      </c>
      <c r="D416">
        <v>-1.0000147776131001</v>
      </c>
      <c r="E416">
        <v>-0.999973031502287</v>
      </c>
      <c r="F416">
        <v>-0.99997582064414103</v>
      </c>
      <c r="G416">
        <v>-0.99998026228052805</v>
      </c>
      <c r="H416">
        <v>-0.99998576113950899</v>
      </c>
      <c r="K416">
        <f>(Sheet1!$G$2*3/(5*Sheet1!$G$3^2))*(1-2.5*EXP(-Sheet1!$G$3*(B416-$K$1)) + 1.5*EXP(-(5/3)*Sheet1!$G$3*(B416-$K$1)))</f>
        <v>0.17470636504152337</v>
      </c>
      <c r="M416">
        <f>(Sheet1!$K$2/(2*Sheet1!$K$3^2))*(1-EXP(-Sheet1!$K$3*(B416-$K$1)))^2</f>
        <v>0.17562443688564811</v>
      </c>
    </row>
    <row r="417" spans="1:13" x14ac:dyDescent="0.25">
      <c r="A417">
        <f t="shared" si="6"/>
        <v>415</v>
      </c>
      <c r="B417">
        <f>A417*Sheet1!$B$2/100</f>
        <v>7.8423794999999998</v>
      </c>
      <c r="C417">
        <v>-1.0002294179406499</v>
      </c>
      <c r="D417">
        <v>-1.00001107701939</v>
      </c>
      <c r="E417">
        <v>-0.99996850263397696</v>
      </c>
      <c r="F417">
        <v>-0.99997173294345099</v>
      </c>
      <c r="G417">
        <v>-0.99997646394928397</v>
      </c>
      <c r="H417">
        <v>-0.99998327707566503</v>
      </c>
      <c r="K417">
        <f>(Sheet1!$G$2*3/(5*Sheet1!$G$3^2))*(1-2.5*EXP(-Sheet1!$G$3*(B417-$K$1)) + 1.5*EXP(-(5/3)*Sheet1!$G$3*(B417-$K$1)))</f>
        <v>0.17471155199545824</v>
      </c>
      <c r="M417">
        <f>(Sheet1!$K$2/(2*Sheet1!$K$3^2))*(1-EXP(-Sheet1!$K$3*(B417-$K$1)))^2</f>
        <v>0.17563187487385062</v>
      </c>
    </row>
    <row r="418" spans="1:13" x14ac:dyDescent="0.25">
      <c r="A418">
        <f t="shared" si="6"/>
        <v>416</v>
      </c>
      <c r="B418">
        <f>A418*Sheet1!$B$2/100</f>
        <v>7.8612767999999997</v>
      </c>
      <c r="C418">
        <v>-1.00022824060896</v>
      </c>
      <c r="D418">
        <v>-1.0000073949714401</v>
      </c>
      <c r="E418">
        <v>-0.99996401785273403</v>
      </c>
      <c r="F418">
        <v>-0.99996768681455395</v>
      </c>
      <c r="G418">
        <v>-0.99997270413411399</v>
      </c>
      <c r="H418">
        <v>-0.99998082920923403</v>
      </c>
      <c r="K418">
        <f>(Sheet1!$G$2*3/(5*Sheet1!$G$3^2))*(1-2.5*EXP(-Sheet1!$G$3*(B418-$K$1)) + 1.5*EXP(-(5/3)*Sheet1!$G$3*(B418-$K$1)))</f>
        <v>0.1747166260207372</v>
      </c>
      <c r="M418">
        <f>(Sheet1!$K$2/(2*Sheet1!$K$3^2))*(1-EXP(-Sheet1!$K$3*(B418-$K$1)))^2</f>
        <v>0.17563916458610362</v>
      </c>
    </row>
    <row r="419" spans="1:13" x14ac:dyDescent="0.25">
      <c r="A419">
        <f t="shared" si="6"/>
        <v>417</v>
      </c>
      <c r="B419">
        <f>A419*Sheet1!$B$2/100</f>
        <v>7.8801740999999996</v>
      </c>
      <c r="C419">
        <v>-1.00022695964358</v>
      </c>
      <c r="D419">
        <v>-1.0000037325007201</v>
      </c>
      <c r="E419">
        <v>-0.99995957883878595</v>
      </c>
      <c r="F419">
        <v>-0.99996368357292897</v>
      </c>
      <c r="G419">
        <v>-0.99996898391253697</v>
      </c>
      <c r="H419">
        <v>-0.99997841744649696</v>
      </c>
      <c r="K419">
        <f>(Sheet1!$G$2*3/(5*Sheet1!$G$3^2))*(1-2.5*EXP(-Sheet1!$G$3*(B419-$K$1)) + 1.5*EXP(-(5/3)*Sheet1!$G$3*(B419-$K$1)))</f>
        <v>0.17472158956886616</v>
      </c>
      <c r="M419">
        <f>(Sheet1!$K$2/(2*Sheet1!$K$3^2))*(1-EXP(-Sheet1!$K$3*(B419-$K$1)))^2</f>
        <v>0.17564630897528924</v>
      </c>
    </row>
    <row r="420" spans="1:13" x14ac:dyDescent="0.25">
      <c r="A420">
        <f t="shared" si="6"/>
        <v>418</v>
      </c>
      <c r="B420">
        <f>A420*Sheet1!$B$2/100</f>
        <v>7.8990713999999995</v>
      </c>
      <c r="C420">
        <v>-1.00022557393186</v>
      </c>
      <c r="D420">
        <v>-1.0000000906864901</v>
      </c>
      <c r="E420">
        <v>-0.99995518731561694</v>
      </c>
      <c r="F420">
        <v>-0.99995972457618498</v>
      </c>
      <c r="G420">
        <v>-0.99996530440381104</v>
      </c>
      <c r="H420">
        <v>-0.99997604172704302</v>
      </c>
      <c r="K420">
        <f>(Sheet1!$G$2*3/(5*Sheet1!$G$3^2))*(1-2.5*EXP(-Sheet1!$G$3*(B420-$K$1)) + 1.5*EXP(-(5/3)*Sheet1!$G$3*(B420-$K$1)))</f>
        <v>0.17472644503839213</v>
      </c>
      <c r="M420">
        <f>(Sheet1!$K$2/(2*Sheet1!$K$3^2))*(1-EXP(-Sheet1!$K$3*(B420-$K$1)))^2</f>
        <v>0.17565331093560219</v>
      </c>
    </row>
    <row r="421" spans="1:13" x14ac:dyDescent="0.25">
      <c r="A421">
        <f t="shared" si="6"/>
        <v>419</v>
      </c>
      <c r="B421">
        <f>A421*Sheet1!$B$2/100</f>
        <v>7.9179687000000003</v>
      </c>
      <c r="C421">
        <v>-1.00022408242858</v>
      </c>
      <c r="D421">
        <v>-0.99999647065398301</v>
      </c>
      <c r="E421">
        <v>-0.99995084504811804</v>
      </c>
      <c r="F421">
        <v>-0.99995581122229205</v>
      </c>
      <c r="G421">
        <v>-0.99996166676721598</v>
      </c>
      <c r="H421">
        <v>-0.99997370202239499</v>
      </c>
      <c r="K421">
        <f>(Sheet1!$G$2*3/(5*Sheet1!$G$3^2))*(1-2.5*EXP(-Sheet1!$G$3*(B421-$K$1)) + 1.5*EXP(-(5/3)*Sheet1!$G$3*(B421-$K$1)))</f>
        <v>0.17473119477603771</v>
      </c>
      <c r="M421">
        <f>(Sheet1!$K$2/(2*Sheet1!$K$3^2))*(1-EXP(-Sheet1!$K$3*(B421-$K$1)))^2</f>
        <v>0.1756601733037112</v>
      </c>
    </row>
    <row r="422" spans="1:13" x14ac:dyDescent="0.25">
      <c r="A422">
        <f t="shared" si="6"/>
        <v>420</v>
      </c>
      <c r="B422">
        <f>A422*Sheet1!$B$2/100</f>
        <v>7.9368660000000002</v>
      </c>
      <c r="C422">
        <v>-1.00022248415425</v>
      </c>
      <c r="D422">
        <v>-0.99999287357265998</v>
      </c>
      <c r="E422">
        <v>-0.99994655384076003</v>
      </c>
      <c r="F422">
        <v>-0.999951944947851</v>
      </c>
      <c r="G422">
        <v>-0.99995807220038102</v>
      </c>
      <c r="H422">
        <v>-0.99997139833468196</v>
      </c>
      <c r="K422">
        <f>(Sheet1!$G$2*3/(5*Sheet1!$G$3^2))*(1-2.5*EXP(-Sheet1!$G$3*(B422-$K$1)) + 1.5*EXP(-(5/3)*Sheet1!$G$3*(B422-$K$1)))</f>
        <v>0.17473584107781179</v>
      </c>
      <c r="M422">
        <f>(Sheet1!$K$2/(2*Sheet1!$K$3^2))*(1-EXP(-Sheet1!$K$3*(B422-$K$1)))^2</f>
        <v>0.17566689885989797</v>
      </c>
    </row>
    <row r="423" spans="1:13" x14ac:dyDescent="0.25">
      <c r="A423">
        <f t="shared" si="6"/>
        <v>421</v>
      </c>
      <c r="B423">
        <f>A423*Sheet1!$B$2/100</f>
        <v>7.9557633000000001</v>
      </c>
      <c r="C423">
        <v>-1.00022077819352</v>
      </c>
      <c r="D423">
        <v>-0.99998930065449199</v>
      </c>
      <c r="E423">
        <v>-0.99994231553582402</v>
      </c>
      <c r="F423">
        <v>-0.99994812722641402</v>
      </c>
      <c r="G423">
        <v>-0.999954521937651</v>
      </c>
      <c r="H423">
        <v>-0.99996913069534399</v>
      </c>
      <c r="K423">
        <f>(Sheet1!$G$2*3/(5*Sheet1!$G$3^2))*(1-2.5*EXP(-Sheet1!$G$3*(B423-$K$1)) + 1.5*EXP(-(5/3)*Sheet1!$G$3*(B423-$K$1)))</f>
        <v>0.17474038619009674</v>
      </c>
      <c r="M423">
        <f>(Sheet1!$K$2/(2*Sheet1!$K$3^2))*(1-EXP(-Sheet1!$K$3*(B423-$K$1)))^2</f>
        <v>0.17567349032917368</v>
      </c>
    </row>
    <row r="424" spans="1:13" x14ac:dyDescent="0.25">
      <c r="A424">
        <f t="shared" si="6"/>
        <v>422</v>
      </c>
      <c r="B424">
        <f>A424*Sheet1!$B$2/100</f>
        <v>7.9746606</v>
      </c>
      <c r="C424">
        <v>-1.0002189636935399</v>
      </c>
      <c r="D424">
        <v>-0.999985753152276</v>
      </c>
      <c r="E424">
        <v>-0.99993813201167203</v>
      </c>
      <c r="F424">
        <v>-0.99994435956683603</v>
      </c>
      <c r="G424">
        <v>-0.999951017248492</v>
      </c>
      <c r="H424">
        <v>-0.99996689916387305</v>
      </c>
      <c r="K424">
        <f>(Sheet1!$G$2*3/(5*Sheet1!$G$3^2))*(1-2.5*EXP(-Sheet1!$G$3*(B424-$K$1)) + 1.5*EXP(-(5/3)*Sheet1!$G$3*(B424-$K$1)))</f>
        <v>0.17474483231071256</v>
      </c>
      <c r="M424">
        <f>(Sheet1!$K$2/(2*Sheet1!$K$3^2))*(1-EXP(-Sheet1!$K$3*(B424-$K$1)))^2</f>
        <v>0.17567995038237363</v>
      </c>
    </row>
    <row r="425" spans="1:13" x14ac:dyDescent="0.25">
      <c r="A425">
        <f t="shared" si="6"/>
        <v>423</v>
      </c>
      <c r="B425">
        <f>A425*Sheet1!$B$2/100</f>
        <v>7.9935578999999999</v>
      </c>
      <c r="C425">
        <v>-1.00021703986238</v>
      </c>
      <c r="D425">
        <v>-0.99998223235799599</v>
      </c>
      <c r="E425">
        <v>-0.99993400518105402</v>
      </c>
      <c r="F425">
        <v>-0.999940643511676</v>
      </c>
      <c r="G425">
        <v>-0.99994755943593905</v>
      </c>
      <c r="H425">
        <v>-0.99996470382659397</v>
      </c>
      <c r="K425">
        <f>(Sheet1!$G$2*3/(5*Sheet1!$G$3^2))*(1-2.5*EXP(-Sheet1!$G$3*(B425-$K$1)) + 1.5*EXP(-(5/3)*Sheet1!$G$3*(B425-$K$1)))</f>
        <v>0.17474918158995853</v>
      </c>
      <c r="M425">
        <f>(Sheet1!$K$2/(2*Sheet1!$K$3^2))*(1-EXP(-Sheet1!$K$3*(B425-$K$1)))^2</f>
        <v>0.17568628163723027</v>
      </c>
    </row>
    <row r="426" spans="1:13" x14ac:dyDescent="0.25">
      <c r="A426">
        <f t="shared" si="6"/>
        <v>424</v>
      </c>
      <c r="B426">
        <f>A426*Sheet1!$B$2/100</f>
        <v>8.0124551999999998</v>
      </c>
      <c r="C426">
        <v>-1.0002150059674799</v>
      </c>
      <c r="D426">
        <v>-0.99997873960122097</v>
      </c>
      <c r="E426">
        <v>-0.99992993698945898</v>
      </c>
      <c r="F426">
        <v>-0.99993698063562997</v>
      </c>
      <c r="G426">
        <v>-0.99994414983508495</v>
      </c>
      <c r="H426">
        <v>-0.99996254479547297</v>
      </c>
      <c r="K426">
        <f>(Sheet1!$G$2*3/(5*Sheet1!$G$3^2))*(1-2.5*EXP(-Sheet1!$G$3*(B426-$K$1)) + 1.5*EXP(-(5/3)*Sheet1!$G$3*(B426-$K$1)))</f>
        <v>0.17475343613163283</v>
      </c>
      <c r="M426">
        <f>(Sheet1!$K$2/(2*Sheet1!$K$3^2))*(1-EXP(-Sheet1!$K$3*(B426-$K$1)))^2</f>
        <v>0.1756924866594253</v>
      </c>
    </row>
    <row r="427" spans="1:13" x14ac:dyDescent="0.25">
      <c r="A427">
        <f t="shared" si="6"/>
        <v>425</v>
      </c>
      <c r="B427">
        <f>A427*Sheet1!$B$2/100</f>
        <v>8.0313524999999988</v>
      </c>
      <c r="C427">
        <v>-1.0002128613341601</v>
      </c>
      <c r="D427">
        <v>-0.99997527624754401</v>
      </c>
      <c r="E427">
        <v>-0.99992592941351499</v>
      </c>
      <c r="F427">
        <v>-0.99993337254401105</v>
      </c>
      <c r="G427">
        <v>-0.99994078981159995</v>
      </c>
      <c r="H427">
        <v>-0.99996042220696901</v>
      </c>
      <c r="K427">
        <f>(Sheet1!$G$2*3/(5*Sheet1!$G$3^2))*(1-2.5*EXP(-Sheet1!$G$3*(B427-$K$1)) + 1.5*EXP(-(5/3)*Sheet1!$G$3*(B427-$K$1)))</f>
        <v>0.17475759799403073</v>
      </c>
      <c r="M427">
        <f>(Sheet1!$K$2/(2*Sheet1!$K$3^2))*(1-EXP(-Sheet1!$K$3*(B427-$K$1)))^2</f>
        <v>0.17569856796362071</v>
      </c>
    </row>
    <row r="428" spans="1:13" x14ac:dyDescent="0.25">
      <c r="A428">
        <f t="shared" si="6"/>
        <v>426</v>
      </c>
      <c r="B428">
        <f>A428*Sheet1!$B$2/100</f>
        <v>8.0502497999999996</v>
      </c>
      <c r="C428">
        <v>-1.0002106053441</v>
      </c>
      <c r="D428">
        <v>-0.99997184369706105</v>
      </c>
      <c r="E428">
        <v>-0.99992198445941105</v>
      </c>
      <c r="F428">
        <v>-0.99992982087125903</v>
      </c>
      <c r="G428">
        <v>-0.99993748076029498</v>
      </c>
      <c r="H428">
        <v>-0.99995833622091101</v>
      </c>
      <c r="K428">
        <f>(Sheet1!$G$2*3/(5*Sheet1!$G$3^2))*(1-2.5*EXP(-Sheet1!$G$3*(B428-$K$1)) + 1.5*EXP(-(5/3)*Sheet1!$G$3*(B428-$K$1)))</f>
        <v>0.1747616691909212</v>
      </c>
      <c r="M428">
        <f>(Sheet1!$K$2/(2*Sheet1!$K$3^2))*(1-EXP(-Sheet1!$K$3*(B428-$K$1)))^2</f>
        <v>0.1757045280144702</v>
      </c>
    </row>
    <row r="429" spans="1:13" x14ac:dyDescent="0.25">
      <c r="A429">
        <f t="shared" si="6"/>
        <v>427</v>
      </c>
      <c r="B429">
        <f>A429*Sheet1!$B$2/100</f>
        <v>8.0691471000000003</v>
      </c>
      <c r="C429">
        <v>-1.0002082374339101</v>
      </c>
      <c r="D429">
        <v>-0.99996844338287705</v>
      </c>
      <c r="E429">
        <v>-0.99991810416137605</v>
      </c>
      <c r="F429">
        <v>-0.99992632727949404</v>
      </c>
      <c r="G429">
        <v>-0.99993422410371702</v>
      </c>
      <c r="H429">
        <v>-0.99995628701941497</v>
      </c>
      <c r="K429">
        <f>(Sheet1!$G$2*3/(5*Sheet1!$G$3^2))*(1-2.5*EXP(-Sheet1!$G$3*(B429-$K$1)) + 1.5*EXP(-(5/3)*Sheet1!$G$3*(B429-$K$1)))</f>
        <v>0.17476565169250341</v>
      </c>
      <c r="M429">
        <f>(Sheet1!$K$2/(2*Sheet1!$K$3^2))*(1-EXP(-Sheet1!$K$3*(B429-$K$1)))^2</f>
        <v>0.17571036922760988</v>
      </c>
    </row>
    <row r="430" spans="1:13" x14ac:dyDescent="0.25">
      <c r="A430">
        <f t="shared" si="6"/>
        <v>428</v>
      </c>
      <c r="B430">
        <f>A430*Sheet1!$B$2/100</f>
        <v>8.0880443999999994</v>
      </c>
      <c r="C430">
        <v>-1.0002057570937199</v>
      </c>
      <c r="D430">
        <v>-0.99996507676965596</v>
      </c>
      <c r="E430">
        <v>-0.99991429058018</v>
      </c>
      <c r="F430">
        <v>-0.99992289345710295</v>
      </c>
      <c r="G430">
        <v>-0.99993102129078304</v>
      </c>
      <c r="H430">
        <v>-0.999954274805821</v>
      </c>
      <c r="K430">
        <f>(Sheet1!$G$2*3/(5*Sheet1!$G$3^2))*(1-2.5*EXP(-Sheet1!$G$3*(B430-$K$1)) + 1.5*EXP(-(5/3)*Sheet1!$G$3*(B430-$K$1)))</f>
        <v>0.17476954742634235</v>
      </c>
      <c r="M430">
        <f>(Sheet1!$K$2/(2*Sheet1!$K$3^2))*(1-EXP(-Sheet1!$K$3*(B430-$K$1)))^2</f>
        <v>0.1757160939706302</v>
      </c>
    </row>
    <row r="431" spans="1:13" x14ac:dyDescent="0.25">
      <c r="A431">
        <f t="shared" si="6"/>
        <v>429</v>
      </c>
      <c r="B431">
        <f>A431*Sheet1!$B$2/100</f>
        <v>8.1069417000000001</v>
      </c>
      <c r="C431">
        <v>-1.00020316386576</v>
      </c>
      <c r="D431">
        <v>-0.99996174535220494</v>
      </c>
      <c r="E431">
        <v>-0.99991054580168803</v>
      </c>
      <c r="F431">
        <v>-0.99991952111736204</v>
      </c>
      <c r="G431">
        <v>-0.99992787379545001</v>
      </c>
      <c r="H431">
        <v>-0.99995229980367295</v>
      </c>
      <c r="K431">
        <f>(Sheet1!$G$2*3/(5*Sheet1!$G$3^2))*(1-2.5*EXP(-Sheet1!$G$3*(B431-$K$1)) + 1.5*EXP(-(5/3)*Sheet1!$G$3*(B431-$K$1)))</f>
        <v>0.17477335827828508</v>
      </c>
      <c r="M431">
        <f>(Sheet1!$K$2/(2*Sheet1!$K$3^2))*(1-EXP(-Sheet1!$K$3*(B431-$K$1)))^2</f>
        <v>0.17572170456402814</v>
      </c>
    </row>
    <row r="432" spans="1:13" x14ac:dyDescent="0.25">
      <c r="A432">
        <f t="shared" si="6"/>
        <v>430</v>
      </c>
      <c r="B432">
        <f>A432*Sheet1!$B$2/100</f>
        <v>8.1258389999999991</v>
      </c>
      <c r="C432">
        <v>-1.0002004573429899</v>
      </c>
      <c r="D432">
        <v>-0.99995845065408795</v>
      </c>
      <c r="E432">
        <v>-0.99990687193543404</v>
      </c>
      <c r="F432">
        <v>-0.99991621199709801</v>
      </c>
      <c r="G432">
        <v>-0.999924783115414</v>
      </c>
      <c r="H432">
        <v>-0.99995036225572198</v>
      </c>
      <c r="K432">
        <f>(Sheet1!$G$2*3/(5*Sheet1!$G$3^2))*(1-2.5*EXP(-Sheet1!$G$3*(B432-$K$1)) + 1.5*EXP(-(5/3)*Sheet1!$G$3*(B432-$K$1)))</f>
        <v>0.17477708609335735</v>
      </c>
      <c r="M432">
        <f>(Sheet1!$K$2/(2*Sheet1!$K$3^2))*(1-EXP(-Sheet1!$K$3*(B432-$K$1)))^2</f>
        <v>0.17572720328214128</v>
      </c>
    </row>
    <row r="433" spans="1:13" x14ac:dyDescent="0.25">
      <c r="A433">
        <f t="shared" si="6"/>
        <v>431</v>
      </c>
      <c r="B433">
        <f>A433*Sheet1!$B$2/100</f>
        <v>8.1447362999999999</v>
      </c>
      <c r="C433">
        <v>-1.0001976371678101</v>
      </c>
      <c r="D433">
        <v>-0.99995519422628099</v>
      </c>
      <c r="E433">
        <v>-0.99990327111324595</v>
      </c>
      <c r="F433">
        <v>-0.99991296785537997</v>
      </c>
      <c r="G433">
        <v>-0.999921750770845</v>
      </c>
      <c r="H433">
        <v>-0.99994846242296098</v>
      </c>
      <c r="K433">
        <f>(Sheet1!$G$2*3/(5*Sheet1!$G$3^2))*(1-2.5*EXP(-Sheet1!$G$3*(B433-$K$1)) + 1.5*EXP(-(5/3)*Sheet1!$G$3*(B433-$K$1)))</f>
        <v>0.17478073267664093</v>
      </c>
      <c r="M433">
        <f>(Sheet1!$K$2/(2*Sheet1!$K$3^2))*(1-EXP(-Sheet1!$K$3*(B433-$K$1)))^2</f>
        <v>0.17573259235406272</v>
      </c>
    </row>
    <row r="434" spans="1:13" x14ac:dyDescent="0.25">
      <c r="A434">
        <f t="shared" si="6"/>
        <v>432</v>
      </c>
      <c r="B434">
        <f>A434*Sheet1!$B$2/100</f>
        <v>8.1636335999999989</v>
      </c>
      <c r="C434">
        <v>-1.0001947030306999</v>
      </c>
      <c r="D434">
        <v>-0.99995197764585297</v>
      </c>
      <c r="E434">
        <v>-0.99989974548789196</v>
      </c>
      <c r="F434">
        <v>-0.99990979047224204</v>
      </c>
      <c r="G434">
        <v>-0.999918778303161</v>
      </c>
      <c r="H434">
        <v>-0.99994660058369</v>
      </c>
      <c r="K434">
        <f>(Sheet1!$G$2*3/(5*Sheet1!$G$3^2))*(1-2.5*EXP(-Sheet1!$G$3*(B434-$K$1)) + 1.5*EXP(-(5/3)*Sheet1!$G$3*(B434-$K$1)))</f>
        <v>0.17478429979413293</v>
      </c>
      <c r="M434">
        <f>(Sheet1!$K$2/(2*Sheet1!$K$3^2))*(1-EXP(-Sheet1!$K$3*(B434-$K$1)))^2</f>
        <v>0.17573787396453874</v>
      </c>
    </row>
    <row r="435" spans="1:13" x14ac:dyDescent="0.25">
      <c r="A435">
        <f t="shared" si="6"/>
        <v>433</v>
      </c>
      <c r="B435">
        <f>A435*Sheet1!$B$2/100</f>
        <v>8.1825308999999997</v>
      </c>
      <c r="C435">
        <v>-1.00019165466897</v>
      </c>
      <c r="D435">
        <v>-0.99994880251468399</v>
      </c>
      <c r="E435">
        <v>-0.99989629723177598</v>
      </c>
      <c r="F435">
        <v>-0.99990668164744601</v>
      </c>
      <c r="G435">
        <v>-0.99991586727381798</v>
      </c>
      <c r="H435">
        <v>-0.99994477703259999</v>
      </c>
      <c r="K435">
        <f>(Sheet1!$G$2*3/(5*Sheet1!$G$3^2))*(1-2.5*EXP(-Sheet1!$G$3*(B435-$K$1)) + 1.5*EXP(-(5/3)*Sheet1!$G$3*(B435-$K$1)))</f>
        <v>0.17478778917358598</v>
      </c>
      <c r="M435">
        <f>(Sheet1!$K$2/(2*Sheet1!$K$3^2))*(1-EXP(-Sheet1!$K$3*(B435-$K$1)))^2</f>
        <v>0.1757430502548481</v>
      </c>
    </row>
    <row r="436" spans="1:13" x14ac:dyDescent="0.25">
      <c r="A436">
        <f t="shared" si="6"/>
        <v>434</v>
      </c>
      <c r="B436">
        <f>A436*Sheet1!$B$2/100</f>
        <v>8.2014281999999987</v>
      </c>
      <c r="C436">
        <v>-1.00018849186548</v>
      </c>
      <c r="D436">
        <v>-0.99994567045821303</v>
      </c>
      <c r="E436">
        <v>-0.99989292853564904</v>
      </c>
      <c r="F436">
        <v>-0.99990364319927505</v>
      </c>
      <c r="G436">
        <v>-0.99991301926315501</v>
      </c>
      <c r="H436">
        <v>-0.99994299207990001</v>
      </c>
      <c r="K436">
        <f>(Sheet1!$G$2*3/(5*Sheet1!$G$3^2))*(1-2.5*EXP(-Sheet1!$G$3*(B436-$K$1)) + 1.5*EXP(-(5/3)*Sheet1!$G$3*(B436-$K$1)))</f>
        <v>0.17479120250533151</v>
      </c>
      <c r="M436">
        <f>(Sheet1!$K$2/(2*Sheet1!$K$3^2))*(1-EXP(-Sheet1!$K$3*(B436-$K$1)))^2</f>
        <v>0.17574812332366463</v>
      </c>
    </row>
    <row r="437" spans="1:13" x14ac:dyDescent="0.25">
      <c r="A437">
        <f t="shared" si="6"/>
        <v>435</v>
      </c>
      <c r="B437">
        <f>A437*Sheet1!$B$2/100</f>
        <v>8.2203254999999995</v>
      </c>
      <c r="C437">
        <v>-1.0001852144474499</v>
      </c>
      <c r="D437">
        <v>-0.99994258312421902</v>
      </c>
      <c r="E437">
        <v>-0.99988964160737204</v>
      </c>
      <c r="F437">
        <v>-0.99990067696335005</v>
      </c>
      <c r="G437">
        <v>-0.99991023586924399</v>
      </c>
      <c r="H437">
        <v>-0.99994124605045598</v>
      </c>
      <c r="K437">
        <f>(Sheet1!$G$2*3/(5*Sheet1!$G$3^2))*(1-2.5*EXP(-Sheet1!$G$3*(B437-$K$1)) + 1.5*EXP(-(5/3)*Sheet1!$G$3*(B437-$K$1)))</f>
        <v>0.17479454144308468</v>
      </c>
      <c r="M437">
        <f>(Sheet1!$K$2/(2*Sheet1!$K$3^2))*(1-EXP(-Sheet1!$K$3*(B437-$K$1)))^2</f>
        <v>0.17575309522790208</v>
      </c>
    </row>
    <row r="438" spans="1:13" x14ac:dyDescent="0.25">
      <c r="A438">
        <f t="shared" si="6"/>
        <v>436</v>
      </c>
      <c r="B438">
        <f>A438*Sheet1!$B$2/100</f>
        <v>8.2392228000000003</v>
      </c>
      <c r="C438">
        <v>-1.0001818222852099</v>
      </c>
      <c r="D438">
        <v>-0.99993954218162595</v>
      </c>
      <c r="E438">
        <v>-0.99988643867069604</v>
      </c>
      <c r="F438">
        <v>-0.99989778479149105</v>
      </c>
      <c r="G438">
        <v>-0.99990751870679095</v>
      </c>
      <c r="H438">
        <v>-0.99993953928296098</v>
      </c>
      <c r="K438">
        <f>(Sheet1!$G$2*3/(5*Sheet1!$G$3^2))*(1-2.5*EXP(-Sheet1!$G$3*(B438-$K$1)) + 1.5*EXP(-(5/3)*Sheet1!$G$3*(B438-$K$1)))</f>
        <v>0.17479780760473274</v>
      </c>
      <c r="M438">
        <f>(Sheet1!$K$2/(2*Sheet1!$K$3^2))*(1-EXP(-Sheet1!$K$3*(B438-$K$1)))^2</f>
        <v>0.17575796798354318</v>
      </c>
    </row>
    <row r="439" spans="1:13" x14ac:dyDescent="0.25">
      <c r="A439">
        <f t="shared" si="6"/>
        <v>437</v>
      </c>
      <c r="B439">
        <f>A439*Sheet1!$B$2/100</f>
        <v>8.2581200999999993</v>
      </c>
      <c r="C439">
        <v>-1.0001783152910599</v>
      </c>
      <c r="D439">
        <v>-0.99993654931934906</v>
      </c>
      <c r="E439">
        <v>-0.99988332196408003</v>
      </c>
      <c r="F439">
        <v>-0.99989496855059501</v>
      </c>
      <c r="G439">
        <v>-0.99990486940605305</v>
      </c>
      <c r="H439">
        <v>-0.99993787212913599</v>
      </c>
      <c r="K439">
        <f>(Sheet1!$G$2*3/(5*Sheet1!$G$3^2))*(1-2.5*EXP(-Sheet1!$G$3*(B439-$K$1)) + 1.5*EXP(-(5/3)*Sheet1!$G$3*(B439-$K$1)))</f>
        <v>0.17480100257310624</v>
      </c>
      <c r="M439">
        <f>(Sheet1!$K$2/(2*Sheet1!$K$3^2))*(1-EXP(-Sheet1!$K$3*(B439-$K$1)))^2</f>
        <v>0.17576274356645144</v>
      </c>
    </row>
    <row r="440" spans="1:13" x14ac:dyDescent="0.25">
      <c r="A440">
        <f t="shared" si="6"/>
        <v>438</v>
      </c>
      <c r="B440">
        <f>A440*Sheet1!$B$2/100</f>
        <v>8.2770174000000001</v>
      </c>
      <c r="C440">
        <v>-1.0001746934181099</v>
      </c>
      <c r="D440">
        <v>-0.99993360624515903</v>
      </c>
      <c r="E440">
        <v>-0.99988029373954201</v>
      </c>
      <c r="F440">
        <v>-0.99989223012155204</v>
      </c>
      <c r="G440">
        <v>-0.99990228961179195</v>
      </c>
      <c r="H440">
        <v>-0.99993624495294597</v>
      </c>
      <c r="K440">
        <f>(Sheet1!$G$2*3/(5*Sheet1!$G$3^2))*(1-2.5*EXP(-Sheet1!$G$3*(B440-$K$1)) + 1.5*EXP(-(5/3)*Sheet1!$G$3*(B440-$K$1)))</f>
        <v>0.17480412789673408</v>
      </c>
      <c r="M440">
        <f>(Sheet1!$K$2/(2*Sheet1!$K$3^2))*(1-EXP(-Sheet1!$K$3*(B440-$K$1)))^2</f>
        <v>0.17576742391316766</v>
      </c>
    </row>
    <row r="441" spans="1:13" x14ac:dyDescent="0.25">
      <c r="A441">
        <f t="shared" si="6"/>
        <v>439</v>
      </c>
      <c r="B441">
        <f>A441*Sheet1!$B$2/100</f>
        <v>8.2959146999999991</v>
      </c>
      <c r="C441">
        <v>-1.0001709566591299</v>
      </c>
      <c r="D441">
        <v>-0.99993071468458505</v>
      </c>
      <c r="E441">
        <v>-0.99987735626154095</v>
      </c>
      <c r="F441">
        <v>-0.99988957139819101</v>
      </c>
      <c r="G441">
        <v>-0.99989978098225196</v>
      </c>
      <c r="H441">
        <v>-0.99993465812984605</v>
      </c>
      <c r="K441">
        <f>(Sheet1!$G$2*3/(5*Sheet1!$G$3^2))*(1-2.5*EXP(-Sheet1!$G$3*(B441-$K$1)) + 1.5*EXP(-(5/3)*Sheet1!$G$3*(B441-$K$1)))</f>
        <v>0.17480718509058238</v>
      </c>
      <c r="M441">
        <f>(Sheet1!$K$2/(2*Sheet1!$K$3^2))*(1-EXP(-Sheet1!$K$3*(B441-$K$1)))^2</f>
        <v>0.17577201092169023</v>
      </c>
    </row>
    <row r="442" spans="1:13" x14ac:dyDescent="0.25">
      <c r="A442">
        <f t="shared" si="6"/>
        <v>440</v>
      </c>
      <c r="B442">
        <f>A442*Sheet1!$B$2/100</f>
        <v>8.3148119999999999</v>
      </c>
      <c r="C442">
        <v>-1.0001671050454699</v>
      </c>
      <c r="D442">
        <v>-0.99992787637983205</v>
      </c>
      <c r="E442">
        <v>-0.99987451180587406</v>
      </c>
      <c r="F442">
        <v>-0.99988699428624594</v>
      </c>
      <c r="G442">
        <v>-0.99989734518816498</v>
      </c>
      <c r="H442">
        <v>-0.99993311204604995</v>
      </c>
      <c r="K442">
        <f>(Sheet1!$G$2*3/(5*Sheet1!$G$3^2))*(1-2.5*EXP(-Sheet1!$G$3*(B442-$K$1)) + 1.5*EXP(-(5/3)*Sheet1!$G$3*(B442-$K$1)))</f>
        <v>0.17481017563677753</v>
      </c>
      <c r="M442">
        <f>(Sheet1!$K$2/(2*Sheet1!$K$3^2))*(1-EXP(-Sheet1!$K$3*(B442-$K$1)))^2</f>
        <v>0.17577650645224047</v>
      </c>
    </row>
    <row r="443" spans="1:13" x14ac:dyDescent="0.25">
      <c r="A443">
        <f t="shared" si="6"/>
        <v>441</v>
      </c>
      <c r="B443">
        <f>A443*Sheet1!$B$2/100</f>
        <v>8.3337092999999989</v>
      </c>
      <c r="C443">
        <v>-1.0001631386459799</v>
      </c>
      <c r="D443">
        <v>-0.999925093088745</v>
      </c>
      <c r="E443">
        <v>-0.99987176265862698</v>
      </c>
      <c r="F443">
        <v>-0.99988450070235602</v>
      </c>
      <c r="G443">
        <v>-0.99989498391178899</v>
      </c>
      <c r="H443">
        <v>-0.99993160709782003</v>
      </c>
      <c r="K443">
        <f>(Sheet1!$G$2*3/(5*Sheet1!$G$3^2))*(1-2.5*EXP(-Sheet1!$G$3*(B443-$K$1)) + 1.5*EXP(-(5/3)*Sheet1!$G$3*(B443-$K$1)))</f>
        <v>0.17481310098531377</v>
      </c>
      <c r="M443">
        <f>(Sheet1!$K$2/(2*Sheet1!$K$3^2))*(1-EXP(-Sheet1!$K$3*(B443-$K$1)))^2</f>
        <v>0.17578091232801232</v>
      </c>
    </row>
    <row r="444" spans="1:13" x14ac:dyDescent="0.25">
      <c r="A444">
        <f t="shared" si="6"/>
        <v>442</v>
      </c>
      <c r="B444">
        <f>A444*Sheet1!$B$2/100</f>
        <v>8.3526065999999997</v>
      </c>
      <c r="C444">
        <v>-1.00015905756593</v>
      </c>
      <c r="D444">
        <v>-0.99992236658377998</v>
      </c>
      <c r="E444">
        <v>-0.99986911111513299</v>
      </c>
      <c r="F444">
        <v>-0.99988209257309602</v>
      </c>
      <c r="G444">
        <v>-0.99989269884595999</v>
      </c>
      <c r="H444">
        <v>-0.99993014369078104</v>
      </c>
      <c r="K444">
        <f>(Sheet1!$G$2*3/(5*Sheet1!$G$3^2))*(1-2.5*EXP(-Sheet1!$G$3*(B444-$K$1)) + 1.5*EXP(-(5/3)*Sheet1!$G$3*(B444-$K$1)))</f>
        <v>0.17481596255474596</v>
      </c>
      <c r="M444">
        <f>(Sheet1!$K$2/(2*Sheet1!$K$3^2))*(1-EXP(-Sheet1!$K$3*(B444-$K$1)))^2</f>
        <v>0.17578523033590768</v>
      </c>
    </row>
    <row r="445" spans="1:13" x14ac:dyDescent="0.25">
      <c r="A445">
        <f t="shared" si="6"/>
        <v>443</v>
      </c>
      <c r="B445">
        <f>A445*Sheet1!$B$2/100</f>
        <v>8.3715039000000004</v>
      </c>
      <c r="C445">
        <v>-1.0001548619459799</v>
      </c>
      <c r="D445">
        <v>-0.99991969865101504</v>
      </c>
      <c r="E445">
        <v>-0.99986655947896896</v>
      </c>
      <c r="F445">
        <v>-0.99987977183402199</v>
      </c>
      <c r="G445">
        <v>-0.999890491693185</v>
      </c>
      <c r="H445">
        <v>-0.999928722239254</v>
      </c>
      <c r="K445">
        <f>(Sheet1!$G$2*3/(5*Sheet1!$G$3^2))*(1-2.5*EXP(-Sheet1!$G$3*(B445-$K$1)) + 1.5*EXP(-(5/3)*Sheet1!$G$3*(B445-$K$1)))</f>
        <v>0.17481876173286728</v>
      </c>
      <c r="M445">
        <f>(Sheet1!$K$2/(2*Sheet1!$K$3^2))*(1-EXP(-Sheet1!$K$3*(B445-$K$1)))^2</f>
        <v>0.17578946222725705</v>
      </c>
    </row>
    <row r="446" spans="1:13" x14ac:dyDescent="0.25">
      <c r="A446">
        <f t="shared" si="6"/>
        <v>444</v>
      </c>
      <c r="B446">
        <f>A446*Sheet1!$B$2/100</f>
        <v>8.3904011999999994</v>
      </c>
      <c r="C446">
        <v>-1.00015055196119</v>
      </c>
      <c r="D446">
        <v>-0.99991709108918503</v>
      </c>
      <c r="E446">
        <v>-0.99986411006097498</v>
      </c>
      <c r="F446">
        <v>-0.99987754042875598</v>
      </c>
      <c r="G446">
        <v>-0.99988836416475002</v>
      </c>
      <c r="H446">
        <v>-0.99992734316561604</v>
      </c>
      <c r="K446">
        <f>(Sheet1!$G$2*3/(5*Sheet1!$G$3^2))*(1-2.5*EXP(-Sheet1!$G$3*(B446-$K$1)) + 1.5*EXP(-(5/3)*Sheet1!$G$3*(B446-$K$1)))</f>
        <v>0.17482149987737264</v>
      </c>
      <c r="M446">
        <f>(Sheet1!$K$2/(2*Sheet1!$K$3^2))*(1-EXP(-Sheet1!$K$3*(B446-$K$1)))^2</f>
        <v>0.17579360971852587</v>
      </c>
    </row>
    <row r="447" spans="1:13" x14ac:dyDescent="0.25">
      <c r="A447">
        <f t="shared" si="6"/>
        <v>445</v>
      </c>
      <c r="B447">
        <f>A447*Sheet1!$B$2/100</f>
        <v>8.4092985000000002</v>
      </c>
      <c r="C447">
        <v>-1.0001461278199999</v>
      </c>
      <c r="D447">
        <v>-0.99991454570873195</v>
      </c>
      <c r="E447">
        <v>-0.99986176517830605</v>
      </c>
      <c r="F447">
        <v>-0.99987540030808397</v>
      </c>
      <c r="G447">
        <v>-0.99988631797985505</v>
      </c>
      <c r="H447">
        <v>-0.99992600689967204</v>
      </c>
      <c r="K447">
        <f>(Sheet1!$G$2*3/(5*Sheet1!$G$3^2))*(1-2.5*EXP(-Sheet1!$G$3*(B447-$K$1)) + 1.5*EXP(-(5/3)*Sheet1!$G$3*(B447-$K$1)))</f>
        <v>0.17482417831650765</v>
      </c>
      <c r="M447">
        <f>(Sheet1!$K$2/(2*Sheet1!$K$3^2))*(1-EXP(-Sheet1!$K$3*(B447-$K$1)))^2</f>
        <v>0.17579767449200692</v>
      </c>
    </row>
    <row r="448" spans="1:13" x14ac:dyDescent="0.25">
      <c r="A448">
        <f t="shared" si="6"/>
        <v>446</v>
      </c>
      <c r="B448">
        <f>A448*Sheet1!$B$2/100</f>
        <v>8.4281957999999992</v>
      </c>
      <c r="C448">
        <v>-1.0001415897632699</v>
      </c>
      <c r="D448">
        <v>-0.99991206433089896</v>
      </c>
      <c r="E448">
        <v>-0.99985952715350201</v>
      </c>
      <c r="F448">
        <v>-0.999873353429094</v>
      </c>
      <c r="G448">
        <v>-0.999884354864776</v>
      </c>
      <c r="H448">
        <v>-0.99992471387805304</v>
      </c>
      <c r="K448">
        <f>(Sheet1!$G$2*3/(5*Sheet1!$G$3^2))*(1-2.5*EXP(-Sheet1!$G$3*(B448-$K$1)) + 1.5*EXP(-(5/3)*Sheet1!$G$3*(B448-$K$1)))</f>
        <v>0.17482679834970416</v>
      </c>
      <c r="M448">
        <f>(Sheet1!$K$2/(2*Sheet1!$K$3^2))*(1-EXP(-Sheet1!$K$3*(B448-$K$1)))^2</f>
        <v>0.17580165819649932</v>
      </c>
    </row>
    <row r="449" spans="1:13" x14ac:dyDescent="0.25">
      <c r="A449">
        <f t="shared" si="6"/>
        <v>447</v>
      </c>
      <c r="B449">
        <f>A449*Sheet1!$B$2/100</f>
        <v>8.4470931</v>
      </c>
      <c r="C449">
        <v>-1.00013693806334</v>
      </c>
      <c r="D449">
        <v>-0.99990964878682398</v>
      </c>
      <c r="E449">
        <v>-0.99985739831359</v>
      </c>
      <c r="F449">
        <v>-0.99987140175431799</v>
      </c>
      <c r="G449">
        <v>-0.99988247655204598</v>
      </c>
      <c r="H449">
        <v>-0.99992346454363501</v>
      </c>
      <c r="K449">
        <f>(Sheet1!$G$2*3/(5*Sheet1!$G$3^2))*(1-2.5*EXP(-Sheet1!$G$3*(B449-$K$1)) + 1.5*EXP(-(5/3)*Sheet1!$G$3*(B449-$K$1)))</f>
        <v>0.17482936124820189</v>
      </c>
      <c r="M449">
        <f>(Sheet1!$K$2/(2*Sheet1!$K$3^2))*(1-EXP(-Sheet1!$K$3*(B449-$K$1)))^2</f>
        <v>0.17580556244797357</v>
      </c>
    </row>
    <row r="450" spans="1:13" x14ac:dyDescent="0.25">
      <c r="A450">
        <f t="shared" si="6"/>
        <v>448</v>
      </c>
      <c r="B450">
        <f>A450*Sheet1!$B$2/100</f>
        <v>8.465990399999999</v>
      </c>
      <c r="C450">
        <v>-1.0001321730230901</v>
      </c>
      <c r="D450">
        <v>-0.99990730091668101</v>
      </c>
      <c r="E450">
        <v>-0.99985538098920701</v>
      </c>
      <c r="F450">
        <v>-0.99986954725092003</v>
      </c>
      <c r="G450">
        <v>-0.99988068477966396</v>
      </c>
      <c r="H450">
        <v>-0.99992225934497403</v>
      </c>
      <c r="K450">
        <f>(Sheet1!$G$2*3/(5*Sheet1!$G$3^2))*(1-2.5*EXP(-Sheet1!$G$3*(B450-$K$1)) + 1.5*EXP(-(5/3)*Sheet1!$G$3*(B450-$K$1)))</f>
        <v>0.17483186825565666</v>
      </c>
      <c r="M450">
        <f>(Sheet1!$K$2/(2*Sheet1!$K$3^2))*(1-EXP(-Sheet1!$K$3*(B450-$K$1)))^2</f>
        <v>0.17580938883022387</v>
      </c>
    </row>
    <row r="451" spans="1:13" x14ac:dyDescent="0.25">
      <c r="A451">
        <f t="shared" si="6"/>
        <v>449</v>
      </c>
      <c r="B451">
        <f>A451*Sheet1!$B$2/100</f>
        <v>8.4848876999999998</v>
      </c>
      <c r="C451">
        <v>-1.00012729497501</v>
      </c>
      <c r="D451">
        <v>-0.99990502256883096</v>
      </c>
      <c r="E451">
        <v>-0.99985347751375298</v>
      </c>
      <c r="F451">
        <v>-0.99986779188989106</v>
      </c>
      <c r="G451">
        <v>-0.99987898129032104</v>
      </c>
      <c r="H451">
        <v>-0.99992109873575497</v>
      </c>
      <c r="K451">
        <f>(Sheet1!$G$2*3/(5*Sheet1!$G$3^2))*(1-2.5*EXP(-Sheet1!$G$3*(B451-$K$1)) + 1.5*EXP(-(5/3)*Sheet1!$G$3*(B451-$K$1)))</f>
        <v>0.17483432058873613</v>
      </c>
      <c r="M451">
        <f>(Sheet1!$K$2/(2*Sheet1!$K$3^2))*(1-EXP(-Sheet1!$K$3*(B451-$K$1)))^2</f>
        <v>0.17581313889550743</v>
      </c>
    </row>
    <row r="452" spans="1:13" x14ac:dyDescent="0.25">
      <c r="A452">
        <f t="shared" si="6"/>
        <v>450</v>
      </c>
      <c r="B452">
        <f>A452*Sheet1!$B$2/100</f>
        <v>8.5037849999999988</v>
      </c>
      <c r="C452">
        <v>-1.00012230428035</v>
      </c>
      <c r="D452">
        <v>-0.99990281559899397</v>
      </c>
      <c r="E452">
        <v>-0.99985169022256004</v>
      </c>
      <c r="F452">
        <v>-0.99986613764527099</v>
      </c>
      <c r="G452">
        <v>-0.99987736783065795</v>
      </c>
      <c r="H452">
        <v>-0.999919983174275</v>
      </c>
      <c r="K452">
        <f>(Sheet1!$G$2*3/(5*Sheet1!$G$3^2))*(1-2.5*EXP(-Sheet1!$G$3*(B452-$K$1)) + 1.5*EXP(-(5/3)*Sheet1!$G$3*(B452-$K$1)))</f>
        <v>0.17483671943770229</v>
      </c>
      <c r="M452">
        <f>(Sheet1!$K$2/(2*Sheet1!$K$3^2))*(1-EXP(-Sheet1!$K$3*(B452-$K$1)))^2</f>
        <v>0.175816814165171</v>
      </c>
    </row>
    <row r="453" spans="1:13" x14ac:dyDescent="0.25">
      <c r="A453">
        <f t="shared" ref="A453:A502" si="7">A452+1</f>
        <v>451</v>
      </c>
      <c r="B453">
        <f>A453*Sheet1!$B$2/100</f>
        <v>8.5226822999999996</v>
      </c>
      <c r="C453">
        <v>-1.00011720132823</v>
      </c>
      <c r="D453">
        <v>-0.99990068186945402</v>
      </c>
      <c r="E453">
        <v>-0.99985002145209101</v>
      </c>
      <c r="F453">
        <v>-0.99986458649339804</v>
      </c>
      <c r="G453">
        <v>-0.99987584615052905</v>
      </c>
      <c r="H453">
        <v>-0.99991891312292003</v>
      </c>
      <c r="K453">
        <f>(Sheet1!$G$2*3/(5*Sheet1!$G$3^2))*(1-2.5*EXP(-Sheet1!$G$3*(B453-$K$1)) + 1.5*EXP(-(5/3)*Sheet1!$G$3*(B453-$K$1)))</f>
        <v>0.17483906596698159</v>
      </c>
      <c r="M453">
        <f>(Sheet1!$K$2/(2*Sheet1!$K$3^2))*(1-EXP(-Sheet1!$K$3*(B453-$K$1)))^2</f>
        <v>0.17582041613026528</v>
      </c>
    </row>
    <row r="454" spans="1:13" x14ac:dyDescent="0.25">
      <c r="A454">
        <f t="shared" si="7"/>
        <v>452</v>
      </c>
      <c r="B454">
        <f>A454*Sheet1!$B$2/100</f>
        <v>8.5415796000000004</v>
      </c>
      <c r="C454">
        <v>-1.0001119865347901</v>
      </c>
      <c r="D454">
        <v>-0.99989862324827705</v>
      </c>
      <c r="E454">
        <v>-0.99984847353916095</v>
      </c>
      <c r="F454">
        <v>-0.99986314041217805</v>
      </c>
      <c r="G454">
        <v>-0.99987441800230603</v>
      </c>
      <c r="H454">
        <v>-0.99991788904768297</v>
      </c>
      <c r="K454">
        <f>(Sheet1!$G$2*3/(5*Sheet1!$G$3^2))*(1-2.5*EXP(-Sheet1!$G$3*(B454-$K$1)) + 1.5*EXP(-(5/3)*Sheet1!$G$3*(B454-$K$1)))</f>
        <v>0.17484136131572306</v>
      </c>
      <c r="M454">
        <f>(Sheet1!$K$2/(2*Sheet1!$K$3^2))*(1-EXP(-Sheet1!$K$3*(B454-$K$1)))^2</f>
        <v>0.17582394625214681</v>
      </c>
    </row>
    <row r="455" spans="1:13" x14ac:dyDescent="0.25">
      <c r="A455">
        <f t="shared" si="7"/>
        <v>453</v>
      </c>
      <c r="B455">
        <f>A455*Sheet1!$B$2/100</f>
        <v>8.5604768999999994</v>
      </c>
      <c r="C455">
        <v>-1.0001066603423401</v>
      </c>
      <c r="D455">
        <v>-0.99989664160855596</v>
      </c>
      <c r="E455">
        <v>-0.99984704882017605</v>
      </c>
      <c r="F455">
        <v>-0.99986180138036795</v>
      </c>
      <c r="G455">
        <v>-0.99987308514018503</v>
      </c>
      <c r="H455">
        <v>-0.99991691141768102</v>
      </c>
      <c r="K455">
        <f>(Sheet1!$G$2*3/(5*Sheet1!$G$3^2))*(1-2.5*EXP(-Sheet1!$G$3*(B455-$K$1)) + 1.5*EXP(-(5/3)*Sheet1!$G$3*(B455-$K$1)))</f>
        <v>0.17484360659834444</v>
      </c>
      <c r="M455">
        <f>(Sheet1!$K$2/(2*Sheet1!$K$3^2))*(1-EXP(-Sheet1!$K$3*(B455-$K$1)))^2</f>
        <v>0.17582740596306823</v>
      </c>
    </row>
    <row r="456" spans="1:13" x14ac:dyDescent="0.25">
      <c r="A456">
        <f t="shared" si="7"/>
        <v>454</v>
      </c>
      <c r="B456">
        <f>A456*Sheet1!$B$2/100</f>
        <v>8.5793742000000002</v>
      </c>
      <c r="C456">
        <v>-1.00010122321856</v>
      </c>
      <c r="D456">
        <v>-0.999894738827667</v>
      </c>
      <c r="E456">
        <v>-0.99984574963040296</v>
      </c>
      <c r="F456">
        <v>-0.999860571376887</v>
      </c>
      <c r="G456">
        <v>-0.999871849319527</v>
      </c>
      <c r="H456">
        <v>-0.999915980704701</v>
      </c>
      <c r="K456">
        <f>(Sheet1!$G$2*3/(5*Sheet1!$G$3^2))*(1-2.5*EXP(-Sheet1!$G$3*(B456-$K$1)) + 1.5*EXP(-(5/3)*Sheet1!$G$3*(B456-$K$1)))</f>
        <v>0.17484580290506618</v>
      </c>
      <c r="M456">
        <f>(Sheet1!$K$2/(2*Sheet1!$K$3^2))*(1-EXP(-Sheet1!$K$3*(B456-$K$1)))^2</f>
        <v>0.17583079666675683</v>
      </c>
    </row>
    <row r="457" spans="1:13" x14ac:dyDescent="0.25">
      <c r="A457">
        <f t="shared" si="7"/>
        <v>455</v>
      </c>
      <c r="B457">
        <f>A457*Sheet1!$B$2/100</f>
        <v>8.5982714999999992</v>
      </c>
      <c r="C457">
        <v>-1.00009567565574</v>
      </c>
      <c r="D457">
        <v>-0.999892916786561</v>
      </c>
      <c r="E457">
        <v>-0.99984457830324902</v>
      </c>
      <c r="F457">
        <v>-0.99985945238014995</v>
      </c>
      <c r="G457">
        <v>-0.99987071229621005</v>
      </c>
      <c r="H457">
        <v>-0.99991509738275097</v>
      </c>
      <c r="K457">
        <f>(Sheet1!$G$2*3/(5*Sheet1!$G$3^2))*(1-2.5*EXP(-Sheet1!$G$3*(B457-$K$1)) + 1.5*EXP(-(5/3)*Sheet1!$G$3*(B457-$K$1)))</f>
        <v>0.17484795130243477</v>
      </c>
      <c r="M457">
        <f>(Sheet1!$K$2/(2*Sheet1!$K$3^2))*(1-EXP(-Sheet1!$K$3*(B457-$K$1)))^2</f>
        <v>0.17583411973898136</v>
      </c>
    </row>
    <row r="458" spans="1:13" x14ac:dyDescent="0.25">
      <c r="A458">
        <f t="shared" si="7"/>
        <v>456</v>
      </c>
      <c r="B458">
        <f>A458*Sheet1!$B$2/100</f>
        <v>8.6171688</v>
      </c>
      <c r="C458">
        <v>-1.0000900181699099</v>
      </c>
      <c r="D458">
        <v>-0.99989117736906197</v>
      </c>
      <c r="E458">
        <v>-0.99984353716957397</v>
      </c>
      <c r="F458">
        <v>-0.99985844636741905</v>
      </c>
      <c r="G458">
        <v>-0.99986967582600295</v>
      </c>
      <c r="H458">
        <v>-0.999914261927635</v>
      </c>
      <c r="K458">
        <f>(Sheet1!$G$2*3/(5*Sheet1!$G$3^2))*(1-2.5*EXP(-Sheet1!$G$3*(B458-$K$1)) + 1.5*EXP(-(5/3)*Sheet1!$G$3*(B458-$K$1)))</f>
        <v>0.17485005283383406</v>
      </c>
      <c r="M458">
        <f>(Sheet1!$K$2/(2*Sheet1!$K$3^2))*(1-EXP(-Sheet1!$K$3*(B458-$K$1)))^2</f>
        <v>0.17583737652810805</v>
      </c>
    </row>
    <row r="459" spans="1:13" x14ac:dyDescent="0.25">
      <c r="A459">
        <f t="shared" si="7"/>
        <v>457</v>
      </c>
      <c r="B459">
        <f>A459*Sheet1!$B$2/100</f>
        <v>8.636066099999999</v>
      </c>
      <c r="C459">
        <v>-1.00008425130017</v>
      </c>
      <c r="D459">
        <v>-0.999889522461193</v>
      </c>
      <c r="E459">
        <v>-0.999842628557014</v>
      </c>
      <c r="F459">
        <v>-0.99985755531416398</v>
      </c>
      <c r="G459">
        <v>-0.99986874166396</v>
      </c>
      <c r="H459">
        <v>-0.99991347481654003</v>
      </c>
      <c r="K459">
        <f>(Sheet1!$G$2*3/(5*Sheet1!$G$3^2))*(1-2.5*EXP(-Sheet1!$G$3*(B459-$K$1)) + 1.5*EXP(-(5/3)*Sheet1!$G$3*(B459-$K$1)))</f>
        <v>0.17485210851998623</v>
      </c>
      <c r="M459">
        <f>(Sheet1!$K$2/(2*Sheet1!$K$3^2))*(1-EXP(-Sheet1!$K$3*(B459-$K$1)))^2</f>
        <v>0.17584056835564546</v>
      </c>
    </row>
    <row r="460" spans="1:13" x14ac:dyDescent="0.25">
      <c r="A460">
        <f t="shared" si="7"/>
        <v>458</v>
      </c>
      <c r="B460">
        <f>A460*Sheet1!$B$2/100</f>
        <v>8.6549633999999998</v>
      </c>
      <c r="C460">
        <v>-1.0000783756078799</v>
      </c>
      <c r="D460">
        <v>-0.999887953950514</v>
      </c>
      <c r="E460">
        <v>-0.99984185478933396</v>
      </c>
      <c r="F460">
        <v>-0.999856781193463</v>
      </c>
      <c r="G460">
        <v>-0.99986791156383203</v>
      </c>
      <c r="H460">
        <v>-0.99991273652763402</v>
      </c>
      <c r="K460">
        <f>(Sheet1!$G$2*3/(5*Sheet1!$G$3^2))*(1-2.5*EXP(-Sheet1!$G$3*(B460-$K$1)) + 1.5*EXP(-(5/3)*Sheet1!$G$3*(B460-$K$1)))</f>
        <v>0.17485411935944159</v>
      </c>
      <c r="M460">
        <f>(Sheet1!$K$2/(2*Sheet1!$K$3^2))*(1-EXP(-Sheet1!$K$3*(B460-$K$1)))^2</f>
        <v>0.17584369651677817</v>
      </c>
    </row>
    <row r="461" spans="1:13" x14ac:dyDescent="0.25">
      <c r="A461">
        <f t="shared" si="7"/>
        <v>459</v>
      </c>
      <c r="B461">
        <f>A461*Sheet1!$B$2/100</f>
        <v>8.6738606999999988</v>
      </c>
      <c r="C461">
        <v>-1.00007239167596</v>
      </c>
      <c r="D461">
        <v>-0.999886473725489</v>
      </c>
      <c r="E461">
        <v>-0.99984121818579097</v>
      </c>
      <c r="F461">
        <v>-0.99985612597540297</v>
      </c>
      <c r="G461">
        <v>-0.99986718727749602</v>
      </c>
      <c r="H461">
        <v>-0.99991204753968499</v>
      </c>
      <c r="K461">
        <f>(Sheet1!$G$2*3/(5*Sheet1!$G$3^2))*(1-2.5*EXP(-Sheet1!$G$3*(B461-$K$1)) + 1.5*EXP(-(5/3)*Sheet1!$G$3*(B461-$K$1)))</f>
        <v>0.17485608632905814</v>
      </c>
      <c r="M461">
        <f>(Sheet1!$K$2/(2*Sheet1!$K$3^2))*(1-EXP(-Sheet1!$K$3*(B461-$K$1)))^2</f>
        <v>0.17584676228089047</v>
      </c>
    </row>
    <row r="462" spans="1:13" x14ac:dyDescent="0.25">
      <c r="A462">
        <f t="shared" si="7"/>
        <v>460</v>
      </c>
      <c r="B462">
        <f>A462*Sheet1!$B$2/100</f>
        <v>8.6927579999999995</v>
      </c>
      <c r="C462">
        <v>-1.00006630010818</v>
      </c>
      <c r="D462">
        <v>-0.99988508367486195</v>
      </c>
      <c r="E462">
        <v>-0.99984072106052302</v>
      </c>
      <c r="F462">
        <v>-0.99985559162650794</v>
      </c>
      <c r="G462">
        <v>-0.99986657055440098</v>
      </c>
      <c r="H462">
        <v>-0.99991140833169101</v>
      </c>
      <c r="K462">
        <f>(Sheet1!$G$2*3/(5*Sheet1!$G$3^2))*(1-2.5*EXP(-Sheet1!$G$3*(B462-$K$1)) + 1.5*EXP(-(5/3)*Sheet1!$G$3*(B462-$K$1)))</f>
        <v>0.17485801038447074</v>
      </c>
      <c r="M462">
        <f>(Sheet1!$K$2/(2*Sheet1!$K$3^2))*(1-EXP(-Sheet1!$K$3*(B462-$K$1)))^2</f>
        <v>0.17584976689207932</v>
      </c>
    </row>
    <row r="463" spans="1:13" x14ac:dyDescent="0.25">
      <c r="A463">
        <f t="shared" si="7"/>
        <v>461</v>
      </c>
      <c r="B463">
        <f>A463*Sheet1!$B$2/100</f>
        <v>8.7116553000000003</v>
      </c>
      <c r="C463">
        <v>-1.00006010152844</v>
      </c>
      <c r="D463">
        <v>-0.99988378568705205</v>
      </c>
      <c r="E463">
        <v>-0.999840365721955</v>
      </c>
      <c r="F463">
        <v>-0.99985518010917995</v>
      </c>
      <c r="G463">
        <v>-0.99986606314103299</v>
      </c>
      <c r="H463">
        <v>-0.99991081938252002</v>
      </c>
      <c r="K463">
        <f>(Sheet1!$G$2*3/(5*Sheet1!$G$3^2))*(1-2.5*EXP(-Sheet1!$G$3*(B463-$K$1)) + 1.5*EXP(-(5/3)*Sheet1!$G$3*(B463-$K$1)))</f>
        <v>0.17485989246055009</v>
      </c>
      <c r="M463">
        <f>(Sheet1!$K$2/(2*Sheet1!$K$3^2))*(1-EXP(-Sheet1!$K$3*(B463-$K$1)))^2</f>
        <v>0.17585271156965729</v>
      </c>
    </row>
    <row r="464" spans="1:13" x14ac:dyDescent="0.25">
      <c r="A464">
        <f t="shared" si="7"/>
        <v>462</v>
      </c>
      <c r="B464">
        <f>A464*Sheet1!$B$2/100</f>
        <v>8.7305525999999993</v>
      </c>
      <c r="C464">
        <v>-1.0000537965801199</v>
      </c>
      <c r="D464">
        <v>-0.999882581649574</v>
      </c>
      <c r="E464">
        <v>-0.99984015447222097</v>
      </c>
      <c r="F464">
        <v>-0.99985489338116496</v>
      </c>
      <c r="G464">
        <v>-0.99986566678040001</v>
      </c>
      <c r="H464">
        <v>-0.99991028117057201</v>
      </c>
      <c r="K464">
        <f>(Sheet1!$G$2*3/(5*Sheet1!$G$3^2))*(1-2.5*EXP(-Sheet1!$G$3*(B464-$K$1)) + 1.5*EXP(-(5/3)*Sheet1!$G$3*(B464-$K$1)))</f>
        <v>0.17486173347185222</v>
      </c>
      <c r="M464">
        <f>(Sheet1!$K$2/(2*Sheet1!$K$3^2))*(1-EXP(-Sheet1!$K$3*(B464-$K$1)))^2</f>
        <v>0.17585559750864543</v>
      </c>
    </row>
    <row r="465" spans="1:13" x14ac:dyDescent="0.25">
      <c r="A465">
        <f t="shared" si="7"/>
        <v>463</v>
      </c>
      <c r="B465">
        <f>A465*Sheet1!$B$2/100</f>
        <v>8.7494499000000001</v>
      </c>
      <c r="C465">
        <v>-1.00004738592536</v>
      </c>
      <c r="D465">
        <v>-0.99988147344846501</v>
      </c>
      <c r="E465">
        <v>-0.99984008960661197</v>
      </c>
      <c r="F465">
        <v>-0.99985473339502795</v>
      </c>
      <c r="G465">
        <v>-0.99986538321152296</v>
      </c>
      <c r="H465">
        <v>-0.99990979417344195</v>
      </c>
      <c r="K465">
        <f>(Sheet1!$G$2*3/(5*Sheet1!$G$3^2))*(1-2.5*EXP(-Sheet1!$G$3*(B465-$K$1)) + 1.5*EXP(-(5/3)*Sheet1!$G$3*(B465-$K$1)))</f>
        <v>0.17486353431305773</v>
      </c>
      <c r="M465">
        <f>(Sheet1!$K$2/(2*Sheet1!$K$3^2))*(1-EXP(-Sheet1!$K$3*(B465-$K$1)))^2</f>
        <v>0.17585842588025641</v>
      </c>
    </row>
    <row r="466" spans="1:13" x14ac:dyDescent="0.25">
      <c r="A466">
        <f t="shared" si="7"/>
        <v>464</v>
      </c>
      <c r="B466">
        <f>A466*Sheet1!$B$2/100</f>
        <v>8.7683471999999991</v>
      </c>
      <c r="C466">
        <v>-1.0000408702444701</v>
      </c>
      <c r="D466">
        <v>-0.99988046296773703</v>
      </c>
      <c r="E466">
        <v>-0.999840173413027</v>
      </c>
      <c r="F466">
        <v>-0.99985470209764704</v>
      </c>
      <c r="G466">
        <v>-0.99986521416895502</v>
      </c>
      <c r="H466">
        <v>-0.99990935886760401</v>
      </c>
      <c r="K466">
        <f>(Sheet1!$G$2*3/(5*Sheet1!$G$3^2))*(1-2.5*EXP(-Sheet1!$G$3*(B466-$K$1)) + 1.5*EXP(-(5/3)*Sheet1!$G$3*(B466-$K$1)))</f>
        <v>0.17486529585940233</v>
      </c>
      <c r="M466">
        <f>(Sheet1!$K$2/(2*Sheet1!$K$3^2))*(1-EXP(-Sheet1!$K$3*(B466-$K$1)))^2</f>
        <v>0.17586119783236806</v>
      </c>
    </row>
    <row r="467" spans="1:13" x14ac:dyDescent="0.25">
      <c r="A467">
        <f t="shared" si="7"/>
        <v>465</v>
      </c>
      <c r="B467">
        <f>A467*Sheet1!$B$2/100</f>
        <v>8.7872444999999999</v>
      </c>
      <c r="C467">
        <v>-1.0000342502352599</v>
      </c>
      <c r="D467">
        <v>-0.99987955208883905</v>
      </c>
      <c r="E467">
        <v>-0.99984040817146003</v>
      </c>
      <c r="F467">
        <v>-0.99985480142972805</v>
      </c>
      <c r="G467">
        <v>-0.99986516138230797</v>
      </c>
      <c r="H467">
        <v>-0.999908975728109</v>
      </c>
      <c r="K467">
        <f>(Sheet1!$G$2*3/(5*Sheet1!$G$3^2))*(1-2.5*EXP(-Sheet1!$G$3*(B467-$K$1)) + 1.5*EXP(-(5/3)*Sheet1!$G$3*(B467-$K$1)))</f>
        <v>0.17486701896709739</v>
      </c>
      <c r="M467">
        <f>(Sheet1!$K$2/(2*Sheet1!$K$3^2))*(1-EXP(-Sheet1!$K$3*(B467-$K$1)))^2</f>
        <v>0.17586391448998778</v>
      </c>
    </row>
    <row r="468" spans="1:13" x14ac:dyDescent="0.25">
      <c r="A468">
        <f t="shared" si="7"/>
        <v>466</v>
      </c>
      <c r="B468">
        <f>A468*Sheet1!$B$2/100</f>
        <v>8.8061417999999989</v>
      </c>
      <c r="C468">
        <v>-1.0000275266124199</v>
      </c>
      <c r="D468">
        <v>-0.99987874269014199</v>
      </c>
      <c r="E468">
        <v>-0.99984079615348698</v>
      </c>
      <c r="F468">
        <v>-0.99985503332532899</v>
      </c>
      <c r="G468">
        <v>-0.99986522657580001</v>
      </c>
      <c r="H468">
        <v>-0.99990864522828504</v>
      </c>
      <c r="K468">
        <f>(Sheet1!$G$2*3/(5*Sheet1!$G$3^2))*(1-2.5*EXP(-Sheet1!$G$3*(B468-$K$1)) + 1.5*EXP(-(5/3)*Sheet1!$G$3*(B468-$K$1)))</f>
        <v>0.17486870447374198</v>
      </c>
      <c r="M468">
        <f>(Sheet1!$K$2/(2*Sheet1!$K$3^2))*(1-EXP(-Sheet1!$K$3*(B468-$K$1)))^2</f>
        <v>0.1758665769557072</v>
      </c>
    </row>
    <row r="469" spans="1:13" x14ac:dyDescent="0.25">
      <c r="A469">
        <f t="shared" si="7"/>
        <v>467</v>
      </c>
      <c r="B469">
        <f>A469*Sheet1!$B$2/100</f>
        <v>8.8250390999999997</v>
      </c>
      <c r="C469">
        <v>-1.0000207001068899</v>
      </c>
      <c r="D469">
        <v>-0.99987803664643304</v>
      </c>
      <c r="E469">
        <v>-0.99984133962178101</v>
      </c>
      <c r="F469">
        <v>-0.99985539971140203</v>
      </c>
      <c r="G469">
        <v>-0.99986541146781205</v>
      </c>
      <c r="H469">
        <v>-0.99990836783945602</v>
      </c>
      <c r="K469">
        <f>(Sheet1!$G$2*3/(5*Sheet1!$G$3^2))*(1-2.5*EXP(-Sheet1!$G$3*(B469-$K$1)) + 1.5*EXP(-(5/3)*Sheet1!$G$3*(B469-$K$1)))</f>
        <v>0.17487035319872585</v>
      </c>
      <c r="M469">
        <f>(Sheet1!$K$2/(2*Sheet1!$K$3^2))*(1-EXP(-Sheet1!$K$3*(B469-$K$1)))^2</f>
        <v>0.17586918631014822</v>
      </c>
    </row>
    <row r="470" spans="1:13" x14ac:dyDescent="0.25">
      <c r="A470">
        <f t="shared" si="7"/>
        <v>468</v>
      </c>
      <c r="B470">
        <f>A470*Sheet1!$B$2/100</f>
        <v>8.8439364000000005</v>
      </c>
      <c r="C470">
        <v>-1.0000137714653199</v>
      </c>
      <c r="D470">
        <v>-0.99987743582842903</v>
      </c>
      <c r="E470">
        <v>-0.99984204082963501</v>
      </c>
      <c r="F470">
        <v>-0.99985590250735401</v>
      </c>
      <c r="G470">
        <v>-0.99986571777046596</v>
      </c>
      <c r="H470">
        <v>-0.99990814403067196</v>
      </c>
      <c r="K470">
        <f>(Sheet1!$G$2*3/(5*Sheet1!$G$3^2))*(1-2.5*EXP(-Sheet1!$G$3*(B470-$K$1)) + 1.5*EXP(-(5/3)*Sheet1!$G$3*(B470-$K$1)))</f>
        <v>0.17487196594362373</v>
      </c>
      <c r="M470">
        <f>(Sheet1!$K$2/(2*Sheet1!$K$3^2))*(1-EXP(-Sheet1!$K$3*(B470-$K$1)))^2</f>
        <v>0.17587174361240041</v>
      </c>
    </row>
    <row r="471" spans="1:13" x14ac:dyDescent="0.25">
      <c r="A471">
        <f t="shared" si="7"/>
        <v>469</v>
      </c>
      <c r="B471">
        <f>A471*Sheet1!$B$2/100</f>
        <v>8.8628336999999995</v>
      </c>
      <c r="C471">
        <v>-1.00000674144944</v>
      </c>
      <c r="D471">
        <v>-0.99987694210230305</v>
      </c>
      <c r="E471">
        <v>-0.99984290202050896</v>
      </c>
      <c r="F471">
        <v>-0.99985654362461795</v>
      </c>
      <c r="G471">
        <v>-0.99986614718920896</v>
      </c>
      <c r="H471">
        <v>-0.99990797426844602</v>
      </c>
      <c r="K471">
        <f>(Sheet1!$G$2*3/(5*Sheet1!$G$3^2))*(1-2.5*EXP(-Sheet1!$G$3*(B471-$K$1)) + 1.5*EXP(-(5/3)*Sheet1!$G$3*(B471-$K$1)))</f>
        <v>0.17487354349258125</v>
      </c>
      <c r="M471">
        <f>(Sheet1!$K$2/(2*Sheet1!$K$3^2))*(1-EXP(-Sheet1!$K$3*(B471-$K$1)))^2</f>
        <v>0.17587424990044898</v>
      </c>
    </row>
    <row r="472" spans="1:13" x14ac:dyDescent="0.25">
      <c r="A472">
        <f t="shared" si="7"/>
        <v>470</v>
      </c>
      <c r="B472">
        <f>A472*Sheet1!$B$2/100</f>
        <v>8.8817310000000003</v>
      </c>
      <c r="C472">
        <v>-0.99999961083549904</v>
      </c>
      <c r="D472">
        <v>-0.99987655732923097</v>
      </c>
      <c r="E472">
        <v>-0.99984392542758505</v>
      </c>
      <c r="F472">
        <v>-0.99985732496623803</v>
      </c>
      <c r="G472">
        <v>-0.99986670142242096</v>
      </c>
      <c r="H472">
        <v>-0.99990785901650803</v>
      </c>
      <c r="K472">
        <f>(Sheet1!$G$2*3/(5*Sheet1!$G$3^2))*(1-2.5*EXP(-Sheet1!$G$3*(B472-$K$1)) + 1.5*EXP(-(5/3)*Sheet1!$G$3*(B472-$K$1)))</f>
        <v>0.17487508661269233</v>
      </c>
      <c r="M472">
        <f>(Sheet1!$K$2/(2*Sheet1!$K$3^2))*(1-EXP(-Sheet1!$K$3*(B472-$K$1)))^2</f>
        <v>0.17587670619159501</v>
      </c>
    </row>
    <row r="473" spans="1:13" x14ac:dyDescent="0.25">
      <c r="A473">
        <f t="shared" si="7"/>
        <v>471</v>
      </c>
      <c r="B473">
        <f>A473*Sheet1!$B$2/100</f>
        <v>8.9006282999999993</v>
      </c>
      <c r="C473">
        <v>-0.99999238041371796</v>
      </c>
      <c r="D473">
        <v>-0.99987628336493894</v>
      </c>
      <c r="E473">
        <v>-0.99984511327333903</v>
      </c>
      <c r="F473">
        <v>-0.99985824842647597</v>
      </c>
      <c r="G473">
        <v>-0.999867382161028</v>
      </c>
      <c r="H473">
        <v>-0.99990779873555902</v>
      </c>
      <c r="K473">
        <f>(Sheet1!$G$2*3/(5*Sheet1!$G$3^2))*(1-2.5*EXP(-Sheet1!$G$3*(B473-$K$1)) + 1.5*EXP(-(5/3)*Sheet1!$G$3*(B473-$K$1)))</f>
        <v>0.17487659605436873</v>
      </c>
      <c r="M473">
        <f>(Sheet1!$K$2/(2*Sheet1!$K$3^2))*(1-EXP(-Sheet1!$K$3*(B473-$K$1)))^2</f>
        <v>0.17587911348286706</v>
      </c>
    </row>
    <row r="474" spans="1:13" x14ac:dyDescent="0.25">
      <c r="A474">
        <f t="shared" si="7"/>
        <v>472</v>
      </c>
      <c r="B474">
        <f>A474*Sheet1!$B$2/100</f>
        <v>8.9195256000000001</v>
      </c>
      <c r="C474">
        <v>-0.99998505098775003</v>
      </c>
      <c r="D474">
        <v>-0.999876122059287</v>
      </c>
      <c r="E474">
        <v>-0.999846467769134</v>
      </c>
      <c r="F474">
        <v>-0.99985931589042198</v>
      </c>
      <c r="G474">
        <v>-0.99986819108813296</v>
      </c>
      <c r="H474">
        <v>-0.99990779388304596</v>
      </c>
      <c r="K474">
        <f>(Sheet1!$G$2*3/(5*Sheet1!$G$3^2))*(1-2.5*EXP(-Sheet1!$G$3*(B474-$K$1)) + 1.5*EXP(-(5/3)*Sheet1!$G$3*(B474-$K$1)))</f>
        <v>0.17487807255170151</v>
      </c>
      <c r="M474">
        <f>(Sheet1!$K$2/(2*Sheet1!$K$3^2))*(1-EXP(-Sheet1!$K$3*(B474-$K$1)))^2</f>
        <v>0.17588147275142446</v>
      </c>
    </row>
    <row r="475" spans="1:13" x14ac:dyDescent="0.25">
      <c r="A475">
        <f t="shared" si="7"/>
        <v>473</v>
      </c>
      <c r="B475">
        <f>A475*Sheet1!$B$2/100</f>
        <v>8.9384228999999991</v>
      </c>
      <c r="C475">
        <v>-0.99997762337414298</v>
      </c>
      <c r="D475">
        <v>-0.99987607525583799</v>
      </c>
      <c r="E475">
        <v>-0.99984799111481704</v>
      </c>
      <c r="F475">
        <v>-0.99986052923362201</v>
      </c>
      <c r="G475">
        <v>-0.99986912987865895</v>
      </c>
      <c r="H475">
        <v>-0.99990784491293905</v>
      </c>
      <c r="K475">
        <f>(Sheet1!$G$2*3/(5*Sheet1!$G$3^2))*(1-2.5*EXP(-Sheet1!$G$3*(B475-$K$1)) + 1.5*EXP(-(5/3)*Sheet1!$G$3*(B475-$K$1)))</f>
        <v>0.17487951682281461</v>
      </c>
      <c r="M475">
        <f>(Sheet1!$K$2/(2*Sheet1!$K$3^2))*(1-EXP(-Sheet1!$K$3*(B475-$K$1)))^2</f>
        <v>0.17588378495495294</v>
      </c>
    </row>
    <row r="476" spans="1:13" x14ac:dyDescent="0.25">
      <c r="A476">
        <f t="shared" si="7"/>
        <v>474</v>
      </c>
      <c r="B476">
        <f>A476*Sheet1!$B$2/100</f>
        <v>8.9573201999999998</v>
      </c>
      <c r="C476">
        <v>-0.99997009840182205</v>
      </c>
      <c r="D476">
        <v>-0.99987614479147102</v>
      </c>
      <c r="E476">
        <v>-0.99984968549833597</v>
      </c>
      <c r="F476">
        <v>-0.99986189032172901</v>
      </c>
      <c r="G476">
        <v>-0.99987020019900397</v>
      </c>
      <c r="H476">
        <v>-0.99990795227552498</v>
      </c>
      <c r="K476">
        <f>(Sheet1!$G$2*3/(5*Sheet1!$G$3^2))*(1-2.5*EXP(-Sheet1!$G$3*(B476-$K$1)) + 1.5*EXP(-(5/3)*Sheet1!$G$3*(B476-$K$1)))</f>
        <v>0.17488092957021101</v>
      </c>
      <c r="M476">
        <f>(Sheet1!$K$2/(2*Sheet1!$K$3^2))*(1-EXP(-Sheet1!$K$3*(B476-$K$1)))^2</f>
        <v>0.17588605103205193</v>
      </c>
    </row>
    <row r="477" spans="1:13" x14ac:dyDescent="0.25">
      <c r="A477">
        <f t="shared" si="7"/>
        <v>475</v>
      </c>
      <c r="B477">
        <f>A477*Sheet1!$B$2/100</f>
        <v>8.9762174999999989</v>
      </c>
      <c r="C477">
        <v>-0.99996247691158102</v>
      </c>
      <c r="D477">
        <v>-0.99987633249598096</v>
      </c>
      <c r="E477">
        <v>-0.99985155309537499</v>
      </c>
      <c r="F477">
        <v>-0.99986340101014404</v>
      </c>
      <c r="G477">
        <v>-0.99987140370670702</v>
      </c>
      <c r="H477">
        <v>-0.99990811641719801</v>
      </c>
      <c r="K477">
        <f>(Sheet1!$G$2*3/(5*Sheet1!$G$3^2))*(1-2.5*EXP(-Sheet1!$G$3*(B477-$K$1)) + 1.5*EXP(-(5/3)*Sheet1!$G$3*(B477-$K$1)))</f>
        <v>0.17488231148111133</v>
      </c>
      <c r="M477">
        <f>(Sheet1!$K$2/(2*Sheet1!$K$3^2))*(1-EXP(-Sheet1!$K$3*(B477-$K$1)))^2</f>
        <v>0.17588827190261472</v>
      </c>
    </row>
    <row r="478" spans="1:13" x14ac:dyDescent="0.25">
      <c r="A478">
        <f t="shared" si="7"/>
        <v>476</v>
      </c>
      <c r="B478">
        <f>A478*Sheet1!$B$2/100</f>
        <v>8.9951147999999996</v>
      </c>
      <c r="C478">
        <v>-0.999954759755594</v>
      </c>
      <c r="D478">
        <v>-0.99987664019170797</v>
      </c>
      <c r="E478">
        <v>-0.99985359606898905</v>
      </c>
      <c r="F478">
        <v>-0.99986506314369705</v>
      </c>
      <c r="G478">
        <v>-0.99987274205013199</v>
      </c>
      <c r="H478">
        <v>-0.99990833778027599</v>
      </c>
      <c r="K478">
        <f>(Sheet1!$G$2*3/(5*Sheet1!$G$3^2))*(1-2.5*EXP(-Sheet1!$G$3*(B478-$K$1)) + 1.5*EXP(-(5/3)*Sheet1!$G$3*(B478-$K$1)))</f>
        <v>0.17488366322778509</v>
      </c>
      <c r="M478">
        <f>(Sheet1!$K$2/(2*Sheet1!$K$3^2))*(1-EXP(-Sheet1!$K$3*(B478-$K$1)))^2</f>
        <v>0.17589044846820062</v>
      </c>
    </row>
    <row r="479" spans="1:13" x14ac:dyDescent="0.25">
      <c r="A479">
        <f t="shared" si="7"/>
        <v>477</v>
      </c>
      <c r="B479">
        <f>A479*Sheet1!$B$2/100</f>
        <v>9.0140121000000004</v>
      </c>
      <c r="C479">
        <v>-0.99994694779692395</v>
      </c>
      <c r="D479">
        <v>-0.99987706969317103</v>
      </c>
      <c r="E479">
        <v>-0.99985581656926903</v>
      </c>
      <c r="F479">
        <v>-0.99986687855631595</v>
      </c>
      <c r="G479">
        <v>-0.99987421686815703</v>
      </c>
      <c r="H479">
        <v>-0.99990861680281096</v>
      </c>
      <c r="K479">
        <f>(Sheet1!$G$2*3/(5*Sheet1!$G$3^2))*(1-2.5*EXP(-Sheet1!$G$3*(B479-$K$1)) + 1.5*EXP(-(5/3)*Sheet1!$G$3*(B479-$K$1)))</f>
        <v>0.17488498546787487</v>
      </c>
      <c r="M479">
        <f>(Sheet1!$K$2/(2*Sheet1!$K$3^2))*(1-EXP(-Sheet1!$K$3*(B479-$K$1)))^2</f>
        <v>0.17589258161240007</v>
      </c>
    </row>
    <row r="480" spans="1:13" x14ac:dyDescent="0.25">
      <c r="A480">
        <f t="shared" si="7"/>
        <v>478</v>
      </c>
      <c r="B480">
        <f>A480*Sheet1!$B$2/100</f>
        <v>9.0329093999999994</v>
      </c>
      <c r="C480">
        <v>-0.99993904190905902</v>
      </c>
      <c r="D480">
        <v>-0.99987762280671699</v>
      </c>
      <c r="E480">
        <v>-0.99985821673300701</v>
      </c>
      <c r="F480">
        <v>-0.99986884907072604</v>
      </c>
      <c r="G480">
        <v>-0.99987582978987599</v>
      </c>
      <c r="H480">
        <v>-0.99990895391841506</v>
      </c>
      <c r="K480">
        <f>(Sheet1!$G$2*3/(5*Sheet1!$G$3^2))*(1-2.5*EXP(-Sheet1!$G$3*(B480-$K$1)) + 1.5*EXP(-(5/3)*Sheet1!$G$3*(B480-$K$1)))</f>
        <v>0.17488627884471361</v>
      </c>
      <c r="M480">
        <f>(Sheet1!$K$2/(2*Sheet1!$K$3^2))*(1-EXP(-Sheet1!$K$3*(B480-$K$1)))^2</f>
        <v>0.1758946722011922</v>
      </c>
    </row>
    <row r="481" spans="1:13" x14ac:dyDescent="0.25">
      <c r="A481">
        <f t="shared" si="7"/>
        <v>479</v>
      </c>
      <c r="B481">
        <f>A481*Sheet1!$B$2/100</f>
        <v>9.0518067000000002</v>
      </c>
      <c r="C481">
        <v>-0.999931042975444</v>
      </c>
      <c r="D481">
        <v>-0.99987830133018596</v>
      </c>
      <c r="E481">
        <v>-0.99986079868337596</v>
      </c>
      <c r="F481">
        <v>-0.99987097649814904</v>
      </c>
      <c r="G481">
        <v>-0.99987758243431601</v>
      </c>
      <c r="H481">
        <v>-0.99990934955609301</v>
      </c>
      <c r="K481">
        <f>(Sheet1!$G$2*3/(5*Sheet1!$G$3^2))*(1-2.5*EXP(-Sheet1!$G$3*(B481-$K$1)) + 1.5*EXP(-(5/3)*Sheet1!$G$3*(B481-$K$1)))</f>
        <v>0.17488754398763481</v>
      </c>
      <c r="M481">
        <f>(Sheet1!$K$2/(2*Sheet1!$K$3^2))*(1-EXP(-Sheet1!$K$3*(B481-$K$1)))^2</f>
        <v>0.17589672108329554</v>
      </c>
    </row>
    <row r="482" spans="1:13" x14ac:dyDescent="0.25">
      <c r="A482">
        <f t="shared" si="7"/>
        <v>480</v>
      </c>
      <c r="B482">
        <f>A482*Sheet1!$B$2/100</f>
        <v>9.0707039999999992</v>
      </c>
      <c r="C482">
        <v>-0.99992295188903302</v>
      </c>
      <c r="D482">
        <v>-0.99987910705257399</v>
      </c>
      <c r="E482">
        <v>-0.99986356452962999</v>
      </c>
      <c r="F482">
        <v>-0.99987326263801901</v>
      </c>
      <c r="G482">
        <v>-0.99987947641016495</v>
      </c>
      <c r="H482">
        <v>-0.99990980414008301</v>
      </c>
      <c r="K482">
        <f>(Sheet1!$G$2*3/(5*Sheet1!$G$3^2))*(1-2.5*EXP(-Sheet1!$G$3*(B482-$K$1)) + 1.5*EXP(-(5/3)*Sheet1!$G$3*(B482-$K$1)))</f>
        <v>0.1748887815122763</v>
      </c>
      <c r="M482">
        <f>(Sheet1!$K$2/(2*Sheet1!$K$3^2))*(1-EXP(-Sheet1!$K$3*(B482-$K$1)))^2</f>
        <v>0.17589872909051155</v>
      </c>
    </row>
    <row r="483" spans="1:13" x14ac:dyDescent="0.25">
      <c r="A483">
        <f t="shared" si="7"/>
        <v>481</v>
      </c>
      <c r="B483">
        <f>A483*Sheet1!$B$2/100</f>
        <v>9.0896013</v>
      </c>
      <c r="C483">
        <v>-0.99991476955185399</v>
      </c>
      <c r="D483">
        <v>-0.99988004175372602</v>
      </c>
      <c r="E483">
        <v>-0.99986651636680501</v>
      </c>
      <c r="F483">
        <v>-0.99987570927770997</v>
      </c>
      <c r="G483">
        <v>-0.99988151331550101</v>
      </c>
      <c r="H483">
        <v>-0.99991031808970998</v>
      </c>
      <c r="K483">
        <f>(Sheet1!$G$2*3/(5*Sheet1!$G$3^2))*(1-2.5*EXP(-Sheet1!$G$3*(B483-$K$1)) + 1.5*EXP(-(5/3)*Sheet1!$G$3*(B483-$K$1)))</f>
        <v>0.17488999202087716</v>
      </c>
      <c r="M483">
        <f>(Sheet1!$K$2/(2*Sheet1!$K$3^2))*(1-EXP(-Sheet1!$K$3*(B483-$K$1)))^2</f>
        <v>0.17590069703806158</v>
      </c>
    </row>
    <row r="484" spans="1:13" x14ac:dyDescent="0.25">
      <c r="A484">
        <f t="shared" si="7"/>
        <v>482</v>
      </c>
      <c r="B484">
        <f>A484*Sheet1!$B$2/100</f>
        <v>9.108498599999999</v>
      </c>
      <c r="C484">
        <v>-0.999906496874573</v>
      </c>
      <c r="D484">
        <v>-0.99988110720402701</v>
      </c>
      <c r="E484">
        <v>-0.99986965627544</v>
      </c>
      <c r="F484">
        <v>-0.99987831819227002</v>
      </c>
      <c r="G484">
        <v>-0.99988369473754501</v>
      </c>
      <c r="H484">
        <v>-0.99991089181922999</v>
      </c>
      <c r="K484">
        <f>(Sheet1!$G$2*3/(5*Sheet1!$G$3^2))*(1-2.5*EXP(-Sheet1!$G$3*(B484-$K$1)) + 1.5*EXP(-(5/3)*Sheet1!$G$3*(B484-$K$1)))</f>
        <v>0.17489117610256863</v>
      </c>
      <c r="M484">
        <f>(Sheet1!$K$2/(2*Sheet1!$K$3^2))*(1-EXP(-Sheet1!$K$3*(B484-$K$1)))^2</f>
        <v>0.1759026257249168</v>
      </c>
    </row>
    <row r="485" spans="1:13" x14ac:dyDescent="0.25">
      <c r="A485">
        <f t="shared" si="7"/>
        <v>483</v>
      </c>
      <c r="B485">
        <f>A485*Sheet1!$B$2/100</f>
        <v>9.1273958999999998</v>
      </c>
      <c r="C485">
        <v>-0.99989813477607603</v>
      </c>
      <c r="D485">
        <v>-0.99988230516410503</v>
      </c>
      <c r="E485">
        <v>-0.99987298632130195</v>
      </c>
      <c r="F485">
        <v>-0.99988109114417101</v>
      </c>
      <c r="G485">
        <v>-0.99988602225241396</v>
      </c>
      <c r="H485">
        <v>-0.99991152573770303</v>
      </c>
      <c r="K485">
        <f>(Sheet1!$G$2*3/(5*Sheet1!$G$3^2))*(1-2.5*EXP(-Sheet1!$G$3*(B485-$K$1)) + 1.5*EXP(-(5/3)*Sheet1!$G$3*(B485-$K$1)))</f>
        <v>0.17489233433365839</v>
      </c>
      <c r="M485">
        <f>(Sheet1!$K$2/(2*Sheet1!$K$3^2))*(1-EXP(-Sheet1!$K$3*(B485-$K$1)))^2</f>
        <v>0.17590451593412196</v>
      </c>
    </row>
    <row r="486" spans="1:13" x14ac:dyDescent="0.25">
      <c r="A486">
        <f t="shared" si="7"/>
        <v>484</v>
      </c>
      <c r="B486">
        <f>A486*Sheet1!$B$2/100</f>
        <v>9.1462932000000006</v>
      </c>
      <c r="C486">
        <v>-0.99988968418306501</v>
      </c>
      <c r="D486">
        <v>-0.99988363738455399</v>
      </c>
      <c r="E486">
        <v>-0.99987650855513299</v>
      </c>
      <c r="F486">
        <v>-0.99988402988306802</v>
      </c>
      <c r="G486">
        <v>-0.99988849742489305</v>
      </c>
      <c r="H486">
        <v>-0.99991222024886295</v>
      </c>
      <c r="K486">
        <f>(Sheet1!$G$2*3/(5*Sheet1!$G$3^2))*(1-2.5*EXP(-Sheet1!$G$3*(B486-$K$1)) + 1.5*EXP(-(5/3)*Sheet1!$G$3*(B486-$K$1)))</f>
        <v>0.17489346727790883</v>
      </c>
      <c r="M486">
        <f>(Sheet1!$K$2/(2*Sheet1!$K$3^2))*(1-EXP(-Sheet1!$K$3*(B486-$K$1)))^2</f>
        <v>0.17590636843311241</v>
      </c>
    </row>
    <row r="487" spans="1:13" x14ac:dyDescent="0.25">
      <c r="A487">
        <f t="shared" si="7"/>
        <v>485</v>
      </c>
      <c r="B487">
        <f>A487*Sheet1!$B$2/100</f>
        <v>9.1651904999999996</v>
      </c>
      <c r="C487">
        <v>-0.99988114602965295</v>
      </c>
      <c r="D487">
        <v>-0.99988510560565602</v>
      </c>
      <c r="E487">
        <v>-0.99988022501239304</v>
      </c>
      <c r="F487">
        <v>-0.99988713614556302</v>
      </c>
      <c r="G487">
        <v>-0.99989112180820205</v>
      </c>
      <c r="H487">
        <v>-0.99991297575098903</v>
      </c>
      <c r="K487">
        <f>(Sheet1!$G$2*3/(5*Sheet1!$G$3^2))*(1-2.5*EXP(-Sheet1!$G$3*(B487-$K$1)) + 1.5*EXP(-(5/3)*Sheet1!$G$3*(B487-$K$1)))</f>
        <v>0.17489457548680937</v>
      </c>
      <c r="M487">
        <f>(Sheet1!$K$2/(2*Sheet1!$K$3^2))*(1-EXP(-Sheet1!$K$3*(B487-$K$1)))^2</f>
        <v>0.17590818397402494</v>
      </c>
    </row>
    <row r="488" spans="1:13" x14ac:dyDescent="0.25">
      <c r="A488">
        <f t="shared" si="7"/>
        <v>486</v>
      </c>
      <c r="B488">
        <f>A488*Sheet1!$B$2/100</f>
        <v>9.1840878000000004</v>
      </c>
      <c r="C488">
        <v>-0.99987252125697701</v>
      </c>
      <c r="D488">
        <v>-0.99988671155711895</v>
      </c>
      <c r="E488">
        <v>-0.99988413771302898</v>
      </c>
      <c r="F488">
        <v>-0.99989041165498804</v>
      </c>
      <c r="G488">
        <v>-0.99989389694379605</v>
      </c>
      <c r="H488">
        <v>-0.99991379263679503</v>
      </c>
      <c r="K488">
        <f>(Sheet1!$G$2*3/(5*Sheet1!$G$3^2))*(1-2.5*EXP(-Sheet1!$G$3*(B488-$K$1)) + 1.5*EXP(-(5/3)*Sheet1!$G$3*(B488-$K$1)))</f>
        <v>0.1748956594998429</v>
      </c>
      <c r="M488">
        <f>(Sheet1!$K$2/(2*Sheet1!$K$3^2))*(1-EXP(-Sheet1!$K$3*(B488-$K$1)))^2</f>
        <v>0.17590996329400255</v>
      </c>
    </row>
    <row r="489" spans="1:13" x14ac:dyDescent="0.25">
      <c r="A489">
        <f t="shared" si="7"/>
        <v>487</v>
      </c>
      <c r="B489">
        <f>A489*Sheet1!$B$2/100</f>
        <v>9.2029850999999994</v>
      </c>
      <c r="C489">
        <v>-0.99986381081281595</v>
      </c>
      <c r="D489">
        <v>-0.99988845695782402</v>
      </c>
      <c r="E489">
        <v>-0.99988824866124104</v>
      </c>
      <c r="F489">
        <v>-0.99989385812118703</v>
      </c>
      <c r="G489">
        <v>-0.99989682436114602</v>
      </c>
      <c r="H489">
        <v>-0.99991467129331602</v>
      </c>
      <c r="K489">
        <f>(Sheet1!$G$2*3/(5*Sheet1!$G$3^2))*(1-2.5*EXP(-Sheet1!$G$3*(B489-$K$1)) + 1.5*EXP(-(5/3)*Sheet1!$G$3*(B489-$K$1)))</f>
        <v>0.17489671984474628</v>
      </c>
      <c r="M489">
        <f>(Sheet1!$K$2/(2*Sheet1!$K$3^2))*(1-EXP(-Sheet1!$K$3*(B489-$K$1)))^2</f>
        <v>0.17591170711549284</v>
      </c>
    </row>
    <row r="490" spans="1:13" x14ac:dyDescent="0.25">
      <c r="A490">
        <f t="shared" si="7"/>
        <v>488</v>
      </c>
      <c r="B490">
        <f>A490*Sheet1!$B$2/100</f>
        <v>9.2218824000000001</v>
      </c>
      <c r="C490">
        <v>-0.99985501565122004</v>
      </c>
      <c r="D490">
        <v>-0.99989034351558403</v>
      </c>
      <c r="E490">
        <v>-0.99989255984526804</v>
      </c>
      <c r="F490">
        <v>-0.99989747724031797</v>
      </c>
      <c r="G490">
        <v>-0.99989990557755204</v>
      </c>
      <c r="H490">
        <v>-0.99991561210180702</v>
      </c>
      <c r="K490">
        <f>(Sheet1!$G$2*3/(5*Sheet1!$G$3^2))*(1-2.5*EXP(-Sheet1!$G$3*(B490-$K$1)) + 1.5*EXP(-(5/3)*Sheet1!$G$3*(B490-$K$1)))</f>
        <v>0.17489775703776539</v>
      </c>
      <c r="M490">
        <f>(Sheet1!$K$2/(2*Sheet1!$K$3^2))*(1-EXP(-Sheet1!$K$3*(B490-$K$1)))^2</f>
        <v>0.17591341614654082</v>
      </c>
    </row>
    <row r="491" spans="1:13" x14ac:dyDescent="0.25">
      <c r="A491">
        <f t="shared" si="7"/>
        <v>489</v>
      </c>
      <c r="B491">
        <f>A491*Sheet1!$B$2/100</f>
        <v>9.2407796999999992</v>
      </c>
      <c r="C491">
        <v>-0.99984613673214995</v>
      </c>
      <c r="D491">
        <v>-0.99989237292690802</v>
      </c>
      <c r="E491">
        <v>-0.99989707323717902</v>
      </c>
      <c r="F491">
        <v>-0.99990127069465795</v>
      </c>
      <c r="G491">
        <v>-0.99990314209795395</v>
      </c>
      <c r="H491">
        <v>-0.99991661543764299</v>
      </c>
      <c r="K491">
        <f>(Sheet1!$G$2*3/(5*Sheet1!$G$3^2))*(1-2.5*EXP(-Sheet1!$G$3*(B491-$K$1)) + 1.5*EXP(-(5/3)*Sheet1!$G$3*(B491-$K$1)))</f>
        <v>0.17489877158390468</v>
      </c>
      <c r="M491">
        <f>(Sheet1!$K$2/(2*Sheet1!$K$3^2))*(1-EXP(-Sheet1!$K$3*(B491-$K$1)))^2</f>
        <v>0.17591509108107586</v>
      </c>
    </row>
    <row r="492" spans="1:13" x14ac:dyDescent="0.25">
      <c r="A492">
        <f t="shared" si="7"/>
        <v>490</v>
      </c>
      <c r="B492">
        <f>A492*Sheet1!$B$2/100</f>
        <v>9.2596769999999999</v>
      </c>
      <c r="C492">
        <v>-0.99983717502112002</v>
      </c>
      <c r="D492">
        <v>-0.99989454687677504</v>
      </c>
      <c r="E492">
        <v>-0.99990179079267605</v>
      </c>
      <c r="F492">
        <v>-0.999905240152416</v>
      </c>
      <c r="G492">
        <v>-0.99990653541475405</v>
      </c>
      <c r="H492">
        <v>-0.99991768167023298</v>
      </c>
      <c r="K492">
        <f>(Sheet1!$G$2*3/(5*Sheet1!$G$3^2))*(1-2.5*EXP(-Sheet1!$G$3*(B492-$K$1)) + 1.5*EXP(-(5/3)*Sheet1!$G$3*(B492-$K$1)))</f>
        <v>0.17489976397717127</v>
      </c>
      <c r="M492">
        <f>(Sheet1!$K$2/(2*Sheet1!$K$3^2))*(1-EXP(-Sheet1!$K$3*(B492-$K$1)))^2</f>
        <v>0.17591673259919252</v>
      </c>
    </row>
    <row r="493" spans="1:13" x14ac:dyDescent="0.25">
      <c r="A493">
        <f t="shared" si="7"/>
        <v>491</v>
      </c>
      <c r="B493">
        <f>A493*Sheet1!$B$2/100</f>
        <v>9.2785742999999989</v>
      </c>
      <c r="C493">
        <v>-0.99982813148885596</v>
      </c>
      <c r="D493">
        <v>-0.99989686703842295</v>
      </c>
      <c r="E493">
        <v>-0.99990671445089896</v>
      </c>
      <c r="F493">
        <v>-0.99990938726755896</v>
      </c>
      <c r="G493">
        <v>-0.99991008700764406</v>
      </c>
      <c r="H493">
        <v>-0.99991881116292702</v>
      </c>
      <c r="K493">
        <f>(Sheet1!$G$2*3/(5*Sheet1!$G$3^2))*(1-2.5*EXP(-Sheet1!$G$3*(B493-$K$1)) + 1.5*EXP(-(5/3)*Sheet1!$G$3*(B493-$K$1)))</f>
        <v>0.17490073470081374</v>
      </c>
      <c r="M493">
        <f>(Sheet1!$K$2/(2*Sheet1!$K$3^2))*(1-EXP(-Sheet1!$K$3*(B493-$K$1)))^2</f>
        <v>0.17591834136742648</v>
      </c>
    </row>
    <row r="494" spans="1:13" x14ac:dyDescent="0.25">
      <c r="A494">
        <f t="shared" si="7"/>
        <v>492</v>
      </c>
      <c r="B494">
        <f>A494*Sheet1!$B$2/100</f>
        <v>9.2974715999999997</v>
      </c>
      <c r="C494">
        <v>-0.99981900711095995</v>
      </c>
      <c r="D494">
        <v>-0.999899335073138</v>
      </c>
      <c r="E494">
        <v>-0.99991184613425499</v>
      </c>
      <c r="F494">
        <v>-0.99991371367964399</v>
      </c>
      <c r="G494">
        <v>-0.99991379834344696</v>
      </c>
      <c r="H494">
        <v>-0.99992000427293903</v>
      </c>
      <c r="K494">
        <f>(Sheet1!$G$2*3/(5*Sheet1!$G$3^2))*(1-2.5*EXP(-Sheet1!$G$3*(B494-$K$1)) + 1.5*EXP(-(5/3)*Sheet1!$G$3*(B494-$K$1)))</f>
        <v>0.17490168422755575</v>
      </c>
      <c r="M494">
        <f>(Sheet1!$K$2/(2*Sheet1!$K$3^2))*(1-EXP(-Sheet1!$K$3*(B494-$K$1)))^2</f>
        <v>0.17591991803902443</v>
      </c>
    </row>
    <row r="495" spans="1:13" x14ac:dyDescent="0.25">
      <c r="A495">
        <f t="shared" si="7"/>
        <v>493</v>
      </c>
      <c r="B495">
        <f>A495*Sheet1!$B$2/100</f>
        <v>9.3163689000000005</v>
      </c>
      <c r="C495">
        <v>-0.99980980286757604</v>
      </c>
      <c r="D495">
        <v>-0.99990195263005899</v>
      </c>
      <c r="E495">
        <v>-0.99991718774823801</v>
      </c>
      <c r="F495">
        <v>-0.99991822101365802</v>
      </c>
      <c r="G495">
        <v>-0.99991767087595795</v>
      </c>
      <c r="H495">
        <v>-0.99992126135127601</v>
      </c>
      <c r="K495">
        <f>(Sheet1!$G$2*3/(5*Sheet1!$G$3^2))*(1-2.5*EXP(-Sheet1!$G$3*(B495-$K$1)) + 1.5*EXP(-(5/3)*Sheet1!$G$3*(B495-$K$1)))</f>
        <v>0.17490261301982479</v>
      </c>
      <c r="M495">
        <f>(Sheet1!$K$2/(2*Sheet1!$K$3^2))*(1-EXP(-Sheet1!$K$3*(B495-$K$1)))^2</f>
        <v>0.17592146325420863</v>
      </c>
    </row>
    <row r="496" spans="1:13" x14ac:dyDescent="0.25">
      <c r="A496">
        <f t="shared" si="7"/>
        <v>494</v>
      </c>
      <c r="B496">
        <f>A496*Sheet1!$B$2/100</f>
        <v>9.3352661999999995</v>
      </c>
      <c r="C496">
        <v>-0.99980051974307704</v>
      </c>
      <c r="D496">
        <v>-0.99990472134598596</v>
      </c>
      <c r="E496">
        <v>-0.999922741181277</v>
      </c>
      <c r="F496">
        <v>-0.99992291087986995</v>
      </c>
      <c r="G496">
        <v>-0.99992170604580699</v>
      </c>
      <c r="H496">
        <v>-0.99992258274266199</v>
      </c>
      <c r="K496">
        <f>(Sheet1!$G$2*3/(5*Sheet1!$G$3^2))*(1-2.5*EXP(-Sheet1!$G$3*(B496-$K$1)) + 1.5*EXP(-(5/3)*Sheet1!$G$3*(B496-$K$1)))</f>
        <v>0.17490352152997576</v>
      </c>
      <c r="M496">
        <f>(Sheet1!$K$2/(2*Sheet1!$K$3^2))*(1-EXP(-Sheet1!$K$3*(B496-$K$1)))^2</f>
        <v>0.17592297764043674</v>
      </c>
    </row>
    <row r="497" spans="1:13" x14ac:dyDescent="0.25">
      <c r="A497">
        <f t="shared" si="7"/>
        <v>495</v>
      </c>
      <c r="B497">
        <f>A497*Sheet1!$B$2/100</f>
        <v>9.3541635000000003</v>
      </c>
      <c r="C497">
        <v>-0.99979115872574897</v>
      </c>
      <c r="D497">
        <v>-0.99990764284519995</v>
      </c>
      <c r="E497">
        <v>-0.99992850830457003</v>
      </c>
      <c r="F497">
        <v>-0.99992778487367995</v>
      </c>
      <c r="G497">
        <v>-0.999925905280308</v>
      </c>
      <c r="H497">
        <v>-0.99992396878547496</v>
      </c>
      <c r="K497">
        <f>(Sheet1!$G$2*3/(5*Sheet1!$G$3^2))*(1-2.5*EXP(-Sheet1!$G$3*(B497-$K$1)) + 1.5*EXP(-(5/3)*Sheet1!$G$3*(B497-$K$1)))</f>
        <v>0.17490441020050973</v>
      </c>
      <c r="M497">
        <f>(Sheet1!$K$2/(2*Sheet1!$K$3^2))*(1-EXP(-Sheet1!$K$3*(B497-$K$1)))^2</f>
        <v>0.17592446181265581</v>
      </c>
    </row>
    <row r="498" spans="1:13" x14ac:dyDescent="0.25">
      <c r="A498">
        <f t="shared" si="7"/>
        <v>496</v>
      </c>
      <c r="B498">
        <f>A498*Sheet1!$B$2/100</f>
        <v>9.3730607999999993</v>
      </c>
      <c r="C498">
        <v>-0.99978172080748695</v>
      </c>
      <c r="D498">
        <v>-0.99991071873928905</v>
      </c>
      <c r="E498">
        <v>-0.99993449097194897</v>
      </c>
      <c r="F498">
        <v>-0.99993284457549303</v>
      </c>
      <c r="G498">
        <v>-0.999930269993341</v>
      </c>
      <c r="H498">
        <v>-0.99992541981169103</v>
      </c>
      <c r="K498">
        <f>(Sheet1!$G$2*3/(5*Sheet1!$G$3^2))*(1-2.5*EXP(-Sheet1!$G$3*(B498-$K$1)) + 1.5*EXP(-(5/3)*Sheet1!$G$3*(B498-$K$1)))</f>
        <v>0.17490527946428827</v>
      </c>
      <c r="M498">
        <f>(Sheet1!$K$2/(2*Sheet1!$K$3^2))*(1-EXP(-Sheet1!$K$3*(B498-$K$1)))^2</f>
        <v>0.17592591637355151</v>
      </c>
    </row>
    <row r="499" spans="1:13" x14ac:dyDescent="0.25">
      <c r="A499">
        <f t="shared" si="7"/>
        <v>497</v>
      </c>
      <c r="B499">
        <f>A499*Sheet1!$B$2/100</f>
        <v>9.3919581000000001</v>
      </c>
      <c r="C499">
        <v>-0.9997722069835</v>
      </c>
      <c r="D499">
        <v>-0.99991395062698296</v>
      </c>
      <c r="E499">
        <v>-0.99994069101973604</v>
      </c>
      <c r="F499">
        <v>-0.999938091550584</v>
      </c>
      <c r="G499">
        <v>-0.99993480158521397</v>
      </c>
      <c r="H499">
        <v>-0.99992693614682604</v>
      </c>
      <c r="K499">
        <f>(Sheet1!$G$2*3/(5*Sheet1!$G$3^2))*(1-2.5*EXP(-Sheet1!$G$3*(B499-$K$1)) + 1.5*EXP(-(5/3)*Sheet1!$G$3*(B499-$K$1)))</f>
        <v>0.17490612974474265</v>
      </c>
      <c r="M499">
        <f>(Sheet1!$K$2/(2*Sheet1!$K$3^2))*(1-EXP(-Sheet1!$K$3*(B499-$K$1)))^2</f>
        <v>0.17592734191379261</v>
      </c>
    </row>
    <row r="500" spans="1:13" x14ac:dyDescent="0.25">
      <c r="A500">
        <f t="shared" si="7"/>
        <v>498</v>
      </c>
      <c r="B500">
        <f>A500*Sheet1!$B$2/100</f>
        <v>9.4108553999999991</v>
      </c>
      <c r="C500">
        <v>-0.99976261825202095</v>
      </c>
      <c r="D500">
        <v>-0.99991734009399302</v>
      </c>
      <c r="E500">
        <v>-0.99994711026661898</v>
      </c>
      <c r="F500">
        <v>-0.99994352734897896</v>
      </c>
      <c r="G500">
        <v>-0.99993950144255905</v>
      </c>
      <c r="H500">
        <v>-0.99992851810988403</v>
      </c>
      <c r="K500">
        <f>(Sheet1!$G$2*3/(5*Sheet1!$G$3^2))*(1-2.5*EXP(-Sheet1!$G$3*(B500-$K$1)) + 1.5*EXP(-(5/3)*Sheet1!$G$3*(B500-$K$1)))</f>
        <v>0.17490696145607892</v>
      </c>
      <c r="M500">
        <f>(Sheet1!$K$2/(2*Sheet1!$K$3^2))*(1-EXP(-Sheet1!$K$3*(B500-$K$1)))^2</f>
        <v>0.17592873901227027</v>
      </c>
    </row>
    <row r="501" spans="1:13" x14ac:dyDescent="0.25">
      <c r="A501">
        <f t="shared" si="7"/>
        <v>499</v>
      </c>
      <c r="B501">
        <f>A501*Sheet1!$B$2/100</f>
        <v>9.4297526999999999</v>
      </c>
      <c r="C501">
        <v>-0.999752955614021</v>
      </c>
      <c r="D501">
        <v>-0.99992088871286799</v>
      </c>
      <c r="E501">
        <v>-0.99995375051352198</v>
      </c>
      <c r="F501">
        <v>-0.99994915350534397</v>
      </c>
      <c r="G501">
        <v>-0.99994437093821198</v>
      </c>
      <c r="H501">
        <v>-0.99993016601331597</v>
      </c>
      <c r="K501">
        <f>(Sheet1!$G$2*3/(5*Sheet1!$G$3^2))*(1-2.5*EXP(-Sheet1!$G$3*(B501-$K$1)) + 1.5*EXP(-(5/3)*Sheet1!$G$3*(B501-$K$1)))</f>
        <v>0.17490777500347848</v>
      </c>
      <c r="M501">
        <f>(Sheet1!$K$2/(2*Sheet1!$K$3^2))*(1-EXP(-Sheet1!$K$3*(B501-$K$1)))^2</f>
        <v>0.17593010823633259</v>
      </c>
    </row>
    <row r="502" spans="1:13" x14ac:dyDescent="0.25">
      <c r="A502">
        <f t="shared" si="7"/>
        <v>500</v>
      </c>
      <c r="B502">
        <f>A502*Sheet1!$B$2/100</f>
        <v>9.4486500000000007</v>
      </c>
      <c r="C502">
        <v>-0.99974322007294303</v>
      </c>
      <c r="D502">
        <v>-0.99992459804284295</v>
      </c>
      <c r="E502">
        <v>-0.99996061354350196</v>
      </c>
      <c r="F502">
        <v>-0.99995497153887303</v>
      </c>
      <c r="G502">
        <v>-0.99994941143111205</v>
      </c>
      <c r="H502">
        <v>-0.99993188016297396</v>
      </c>
      <c r="K502">
        <f>(Sheet1!$G$2*3/(5*Sheet1!$G$3^2))*(1-2.5*EXP(-Sheet1!$G$3*(B502-$K$1)) + 1.5*EXP(-(5/3)*Sheet1!$G$3*(B502-$K$1)))</f>
        <v>0.17490857078329403</v>
      </c>
      <c r="M502">
        <f>(Sheet1!$K$2/(2*Sheet1!$K$3^2))*(1-EXP(-Sheet1!$K$3*(B502-$K$1)))^2</f>
        <v>0.17593145014201483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2</vt:i4>
      </vt:variant>
    </vt:vector>
  </HeadingPairs>
  <TitlesOfParts>
    <vt:vector size="5" baseType="lpstr">
      <vt:lpstr>Sheet1</vt:lpstr>
      <vt:lpstr>LASSO_model_regression</vt:lpstr>
      <vt:lpstr>model_predictions</vt:lpstr>
      <vt:lpstr>stretch_pot_chart</vt:lpstr>
      <vt:lpstr>Lasso_chart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Manz</dc:creator>
  <cp:lastModifiedBy>Thomas Manz</cp:lastModifiedBy>
  <cp:lastPrinted>2024-08-21T19:41:58Z</cp:lastPrinted>
  <dcterms:created xsi:type="dcterms:W3CDTF">2023-12-30T22:02:02Z</dcterms:created>
  <dcterms:modified xsi:type="dcterms:W3CDTF">2024-09-08T06:08:27Z</dcterms:modified>
</cp:coreProperties>
</file>