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new_potentials\revised_manuscript\ESI_07_18_2024\data_for_triatomic_molecules\"/>
    </mc:Choice>
  </mc:AlternateContent>
  <xr:revisionPtr revIDLastSave="0" documentId="13_ncr:1_{B21A00D9-F933-4656-BDFF-C6B47EB6E038}" xr6:coauthVersionLast="47" xr6:coauthVersionMax="47" xr10:uidLastSave="{00000000-0000-0000-0000-000000000000}"/>
  <bookViews>
    <workbookView xWindow="31935" yWindow="2460" windowWidth="23535" windowHeight="12195" xr2:uid="{00000000-000D-0000-FFFF-FFFF00000000}"/>
  </bookViews>
  <sheets>
    <sheet name="chart" sheetId="6" r:id="rId1"/>
    <sheet name="relax" sheetId="3" r:id="rId2"/>
    <sheet name="no_relax" sheetId="2" r:id="rId3"/>
    <sheet name="expanded_chart" sheetId="4" r:id="rId4"/>
    <sheet name="model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5" l="1"/>
  <c r="B5" i="5"/>
  <c r="B6" i="5"/>
  <c r="B7" i="5"/>
  <c r="B8" i="5"/>
  <c r="B9" i="5"/>
  <c r="A11" i="5"/>
  <c r="A12" i="5" s="1"/>
  <c r="A13" i="5" s="1"/>
  <c r="A14" i="5" s="1"/>
  <c r="A15" i="5" s="1"/>
  <c r="A16" i="5" s="1"/>
  <c r="A17" i="5" s="1"/>
  <c r="A18" i="5" s="1"/>
  <c r="D9" i="3"/>
  <c r="D10" i="3"/>
  <c r="D11" i="3"/>
  <c r="D12" i="3"/>
  <c r="D13" i="3"/>
  <c r="D14" i="3"/>
  <c r="D15" i="3"/>
  <c r="D16" i="3"/>
  <c r="D9" i="2"/>
  <c r="D10" i="2"/>
  <c r="D11" i="2"/>
  <c r="D12" i="2"/>
  <c r="D13" i="2"/>
  <c r="D14" i="2"/>
  <c r="D15" i="2"/>
  <c r="D16" i="2"/>
  <c r="C7" i="5" l="1"/>
  <c r="D6" i="5"/>
  <c r="C6" i="5"/>
  <c r="D5" i="5"/>
  <c r="C5" i="5"/>
  <c r="D4" i="5"/>
  <c r="C4" i="5"/>
  <c r="A19" i="5"/>
  <c r="B18" i="5"/>
  <c r="E2" i="5"/>
  <c r="D9" i="5" s="1"/>
  <c r="B11" i="5"/>
  <c r="B12" i="5"/>
  <c r="B13" i="5"/>
  <c r="B14" i="5"/>
  <c r="B15" i="5"/>
  <c r="B16" i="5"/>
  <c r="B17" i="5"/>
  <c r="B10" i="5"/>
  <c r="D8" i="3"/>
  <c r="D7" i="3"/>
  <c r="D6" i="3"/>
  <c r="D5" i="3"/>
  <c r="D4" i="3"/>
  <c r="D4" i="2"/>
  <c r="D5" i="2"/>
  <c r="D6" i="2"/>
  <c r="D7" i="2"/>
  <c r="D8" i="2"/>
  <c r="D16" i="5" l="1"/>
  <c r="C16" i="5"/>
  <c r="D12" i="5"/>
  <c r="C12" i="5"/>
  <c r="D7" i="5"/>
  <c r="D17" i="5"/>
  <c r="C17" i="5"/>
  <c r="D11" i="5"/>
  <c r="C11" i="5"/>
  <c r="C8" i="5"/>
  <c r="D10" i="5"/>
  <c r="C10" i="5"/>
  <c r="D15" i="5"/>
  <c r="C15" i="5"/>
  <c r="D8" i="5"/>
  <c r="D14" i="5"/>
  <c r="C14" i="5"/>
  <c r="C9" i="5"/>
  <c r="D13" i="5"/>
  <c r="C13" i="5"/>
  <c r="D18" i="5"/>
  <c r="C18" i="5"/>
  <c r="A20" i="5"/>
  <c r="B19" i="5"/>
  <c r="D19" i="5" l="1"/>
  <c r="C19" i="5"/>
  <c r="A21" i="5"/>
  <c r="B20" i="5"/>
  <c r="D20" i="5" l="1"/>
  <c r="C20" i="5"/>
  <c r="B21" i="5"/>
  <c r="A22" i="5"/>
  <c r="B22" i="5" s="1"/>
  <c r="D22" i="5" l="1"/>
  <c r="C22" i="5"/>
  <c r="D21" i="5"/>
  <c r="C21" i="5"/>
</calcChain>
</file>

<file path=xl/sharedStrings.xml><?xml version="1.0" encoding="utf-8"?>
<sst xmlns="http://schemas.openxmlformats.org/spreadsheetml/2006/main" count="18" uniqueCount="13">
  <si>
    <t>angle (deg)</t>
  </si>
  <si>
    <t>opt</t>
  </si>
  <si>
    <t>Energy</t>
  </si>
  <si>
    <t>delta_E</t>
  </si>
  <si>
    <t>kJ per mol to Hartree</t>
  </si>
  <si>
    <t>k=</t>
  </si>
  <si>
    <t>theta_opt=</t>
  </si>
  <si>
    <t>deg</t>
  </si>
  <si>
    <t>radians</t>
  </si>
  <si>
    <t>theta (deg)</t>
  </si>
  <si>
    <t>theta (radians)</t>
  </si>
  <si>
    <t>model v=2</t>
  </si>
  <si>
    <t>model v=0.5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</si>
</sst>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SF</a:t>
            </a:r>
            <a:r>
              <a:rPr lang="en-US" sz="2800" baseline="-25000">
                <a:solidFill>
                  <a:schemeClr val="tx1"/>
                </a:solidFill>
              </a:rPr>
              <a:t>2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97.7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relax!$B$4:$B$16</c:f>
              <c:numCache>
                <c:formatCode>General</c:formatCode>
                <c:ptCount val="13"/>
                <c:pt idx="0">
                  <c:v>60</c:v>
                </c:pt>
                <c:pt idx="1">
                  <c:v>70</c:v>
                </c:pt>
                <c:pt idx="2">
                  <c:v>80</c:v>
                </c:pt>
                <c:pt idx="3">
                  <c:v>90</c:v>
                </c:pt>
                <c:pt idx="4">
                  <c:v>97.697280000000006</c:v>
                </c:pt>
                <c:pt idx="5">
                  <c:v>110</c:v>
                </c:pt>
                <c:pt idx="6">
                  <c:v>120</c:v>
                </c:pt>
                <c:pt idx="7">
                  <c:v>130</c:v>
                </c:pt>
                <c:pt idx="8">
                  <c:v>140</c:v>
                </c:pt>
                <c:pt idx="9">
                  <c:v>150</c:v>
                </c:pt>
                <c:pt idx="10">
                  <c:v>160</c:v>
                </c:pt>
                <c:pt idx="11">
                  <c:v>170</c:v>
                </c:pt>
                <c:pt idx="12">
                  <c:v>180</c:v>
                </c:pt>
              </c:numCache>
            </c:numRef>
          </c:xVal>
          <c:yVal>
            <c:numRef>
              <c:f>relax!$D$4:$D$16</c:f>
              <c:numCache>
                <c:formatCode>General</c:formatCode>
                <c:ptCount val="13"/>
                <c:pt idx="0">
                  <c:v>339.75335260016993</c:v>
                </c:pt>
                <c:pt idx="1">
                  <c:v>151.40830543496742</c:v>
                </c:pt>
                <c:pt idx="2">
                  <c:v>51.414116300092417</c:v>
                </c:pt>
                <c:pt idx="3">
                  <c:v>8.2675944802351751</c:v>
                </c:pt>
                <c:pt idx="4">
                  <c:v>0</c:v>
                </c:pt>
                <c:pt idx="5">
                  <c:v>15.765313595142629</c:v>
                </c:pt>
                <c:pt idx="6">
                  <c:v>46.024962490165422</c:v>
                </c:pt>
                <c:pt idx="7">
                  <c:v>86.113144379977655</c:v>
                </c:pt>
                <c:pt idx="8">
                  <c:v>131.50769806501245</c:v>
                </c:pt>
                <c:pt idx="9">
                  <c:v>177.49516841498598</c:v>
                </c:pt>
                <c:pt idx="10">
                  <c:v>218.39938196002731</c:v>
                </c:pt>
                <c:pt idx="11">
                  <c:v>247.35596895000594</c:v>
                </c:pt>
                <c:pt idx="12">
                  <c:v>257.9192481200148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71-484F-8B95-0FC49006887E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no_relax!$B$4:$B$16</c:f>
              <c:numCache>
                <c:formatCode>General</c:formatCode>
                <c:ptCount val="13"/>
                <c:pt idx="0">
                  <c:v>60</c:v>
                </c:pt>
                <c:pt idx="1">
                  <c:v>70</c:v>
                </c:pt>
                <c:pt idx="2">
                  <c:v>80</c:v>
                </c:pt>
                <c:pt idx="3">
                  <c:v>90</c:v>
                </c:pt>
                <c:pt idx="4">
                  <c:v>97.697280000000006</c:v>
                </c:pt>
                <c:pt idx="5">
                  <c:v>110</c:v>
                </c:pt>
                <c:pt idx="6">
                  <c:v>120</c:v>
                </c:pt>
                <c:pt idx="7">
                  <c:v>130</c:v>
                </c:pt>
                <c:pt idx="8">
                  <c:v>140</c:v>
                </c:pt>
                <c:pt idx="9">
                  <c:v>150</c:v>
                </c:pt>
                <c:pt idx="10">
                  <c:v>160</c:v>
                </c:pt>
                <c:pt idx="11">
                  <c:v>170</c:v>
                </c:pt>
                <c:pt idx="12">
                  <c:v>180</c:v>
                </c:pt>
              </c:numCache>
            </c:numRef>
          </c:xVal>
          <c:yVal>
            <c:numRef>
              <c:f>no_relax!$D$4:$D$16</c:f>
              <c:numCache>
                <c:formatCode>General</c:formatCode>
                <c:ptCount val="13"/>
                <c:pt idx="0">
                  <c:v>458.10343618018379</c:v>
                </c:pt>
                <c:pt idx="1">
                  <c:v>172.98130379513549</c:v>
                </c:pt>
                <c:pt idx="2">
                  <c:v>54.137127370076655</c:v>
                </c:pt>
                <c:pt idx="3">
                  <c:v>8.4026239451957281</c:v>
                </c:pt>
                <c:pt idx="4">
                  <c:v>0</c:v>
                </c:pt>
                <c:pt idx="5">
                  <c:v>15.786186319985461</c:v>
                </c:pt>
                <c:pt idx="6">
                  <c:v>46.364439640233627</c:v>
                </c:pt>
                <c:pt idx="7">
                  <c:v>87.546562360155349</c:v>
                </c:pt>
                <c:pt idx="8">
                  <c:v>135.11972969022059</c:v>
                </c:pt>
                <c:pt idx="9">
                  <c:v>184.21114490500162</c:v>
                </c:pt>
                <c:pt idx="10">
                  <c:v>228.27023801496063</c:v>
                </c:pt>
                <c:pt idx="11">
                  <c:v>259.24173872495021</c:v>
                </c:pt>
                <c:pt idx="12">
                  <c:v>270.38344180004185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71-484F-8B95-0FC49006887E}"/>
            </c:ext>
          </c:extLst>
        </c:ser>
        <c:ser>
          <c:idx val="2"/>
          <c:order val="2"/>
          <c:tx>
            <c:v>p=1/2</c:v>
          </c:tx>
          <c:spPr>
            <a:ln w="254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dPt>
            <c:idx val="7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2-A671-484F-8B95-0FC49006887E}"/>
              </c:ext>
            </c:extLst>
          </c:dPt>
          <c:xVal>
            <c:numRef>
              <c:f>model!$A$4:$A$22</c:f>
              <c:numCache>
                <c:formatCode>General</c:formatCode>
                <c:ptCount val="19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model!$C$4:$C$22</c:f>
              <c:numCache>
                <c:formatCode>General</c:formatCode>
                <c:ptCount val="19"/>
                <c:pt idx="0">
                  <c:v>5012.108611442949</c:v>
                </c:pt>
                <c:pt idx="1">
                  <c:v>2413.4968818179104</c:v>
                </c:pt>
                <c:pt idx="2">
                  <c:v>1092.5400135578775</c:v>
                </c:pt>
                <c:pt idx="3">
                  <c:v>634.30834245906385</c:v>
                </c:pt>
                <c:pt idx="4">
                  <c:v>393.79839009144189</c:v>
                </c:pt>
                <c:pt idx="5">
                  <c:v>243.42065098971833</c:v>
                </c:pt>
                <c:pt idx="6">
                  <c:v>142.01544785670035</c:v>
                </c:pt>
                <c:pt idx="7">
                  <c:v>72.982995565259429</c:v>
                </c:pt>
                <c:pt idx="8">
                  <c:v>28.691421493562959</c:v>
                </c:pt>
                <c:pt idx="9">
                  <c:v>5.2598129169878138</c:v>
                </c:pt>
                <c:pt idx="10">
                  <c:v>0.45729387200460409</c:v>
                </c:pt>
                <c:pt idx="11">
                  <c:v>12.664260342030683</c:v>
                </c:pt>
                <c:pt idx="12">
                  <c:v>40.160762767775722</c:v>
                </c:pt>
                <c:pt idx="13">
                  <c:v>80.447999815081815</c:v>
                </c:pt>
                <c:pt idx="14">
                  <c:v>129.54466059992626</c:v>
                </c:pt>
                <c:pt idx="15">
                  <c:v>181.44064564712465</c:v>
                </c:pt>
                <c:pt idx="16">
                  <c:v>228.15999126965801</c:v>
                </c:pt>
                <c:pt idx="17">
                  <c:v>260.97365416295168</c:v>
                </c:pt>
                <c:pt idx="18">
                  <c:v>272.82560969735022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671-484F-8B95-0FC49006887E}"/>
            </c:ext>
          </c:extLst>
        </c:ser>
        <c:ser>
          <c:idx val="3"/>
          <c:order val="3"/>
          <c:tx>
            <c:v>p=1/8</c:v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model!$A$4:$A$22</c:f>
              <c:numCache>
                <c:formatCode>General</c:formatCode>
                <c:ptCount val="19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model!$D$4:$D$22</c:f>
              <c:numCache>
                <c:formatCode>General</c:formatCode>
                <c:ptCount val="19"/>
                <c:pt idx="0">
                  <c:v>9190.1290345500402</c:v>
                </c:pt>
                <c:pt idx="1">
                  <c:v>4334.7345486328268</c:v>
                </c:pt>
                <c:pt idx="2">
                  <c:v>1868.9864019764882</c:v>
                </c:pt>
                <c:pt idx="3">
                  <c:v>1027.3684535571538</c:v>
                </c:pt>
                <c:pt idx="4">
                  <c:v>602.79453887696172</c:v>
                </c:pt>
                <c:pt idx="5">
                  <c:v>352.64007983020372</c:v>
                </c:pt>
                <c:pt idx="6">
                  <c:v>195.37630590307742</c:v>
                </c:pt>
                <c:pt idx="7">
                  <c:v>95.761447575633326</c:v>
                </c:pt>
                <c:pt idx="8">
                  <c:v>36.061718190682626</c:v>
                </c:pt>
                <c:pt idx="9">
                  <c:v>6.3574130756092897</c:v>
                </c:pt>
                <c:pt idx="10">
                  <c:v>0.53322581730565477</c:v>
                </c:pt>
                <c:pt idx="11">
                  <c:v>14.282144592899829</c:v>
                </c:pt>
                <c:pt idx="12">
                  <c:v>43.892871831917532</c:v>
                </c:pt>
                <c:pt idx="13">
                  <c:v>85.371961818490476</c:v>
                </c:pt>
                <c:pt idx="14">
                  <c:v>133.79232320102517</c:v>
                </c:pt>
                <c:pt idx="15">
                  <c:v>182.97766651138787</c:v>
                </c:pt>
                <c:pt idx="16">
                  <c:v>225.76866635796657</c:v>
                </c:pt>
                <c:pt idx="17">
                  <c:v>255.06715149733506</c:v>
                </c:pt>
                <c:pt idx="18">
                  <c:v>265.50542634333232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4D2-480D-8EDF-E511732FDE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014848"/>
        <c:axId val="585017984"/>
      </c:scatterChart>
      <c:valAx>
        <c:axId val="585014848"/>
        <c:scaling>
          <c:orientation val="minMax"/>
          <c:max val="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017984"/>
        <c:crosses val="autoZero"/>
        <c:crossBetween val="midCat"/>
        <c:majorUnit val="20"/>
      </c:valAx>
      <c:valAx>
        <c:axId val="585017984"/>
        <c:scaling>
          <c:orientation val="minMax"/>
          <c:max val="5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014848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SF</a:t>
            </a:r>
            <a:r>
              <a:rPr lang="en-US" sz="2800" baseline="-25000">
                <a:solidFill>
                  <a:schemeClr val="tx1"/>
                </a:solidFill>
              </a:rPr>
              <a:t>2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97.7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relax!$B$4:$B$16</c:f>
              <c:numCache>
                <c:formatCode>General</c:formatCode>
                <c:ptCount val="13"/>
                <c:pt idx="0">
                  <c:v>60</c:v>
                </c:pt>
                <c:pt idx="1">
                  <c:v>70</c:v>
                </c:pt>
                <c:pt idx="2">
                  <c:v>80</c:v>
                </c:pt>
                <c:pt idx="3">
                  <c:v>90</c:v>
                </c:pt>
                <c:pt idx="4">
                  <c:v>97.697280000000006</c:v>
                </c:pt>
                <c:pt idx="5">
                  <c:v>110</c:v>
                </c:pt>
                <c:pt idx="6">
                  <c:v>120</c:v>
                </c:pt>
                <c:pt idx="7">
                  <c:v>130</c:v>
                </c:pt>
                <c:pt idx="8">
                  <c:v>140</c:v>
                </c:pt>
                <c:pt idx="9">
                  <c:v>150</c:v>
                </c:pt>
                <c:pt idx="10">
                  <c:v>160</c:v>
                </c:pt>
                <c:pt idx="11">
                  <c:v>170</c:v>
                </c:pt>
                <c:pt idx="12">
                  <c:v>180</c:v>
                </c:pt>
              </c:numCache>
            </c:numRef>
          </c:xVal>
          <c:yVal>
            <c:numRef>
              <c:f>relax!$D$4:$D$16</c:f>
              <c:numCache>
                <c:formatCode>General</c:formatCode>
                <c:ptCount val="13"/>
                <c:pt idx="0">
                  <c:v>339.75335260016993</c:v>
                </c:pt>
                <c:pt idx="1">
                  <c:v>151.40830543496742</c:v>
                </c:pt>
                <c:pt idx="2">
                  <c:v>51.414116300092417</c:v>
                </c:pt>
                <c:pt idx="3">
                  <c:v>8.2675944802351751</c:v>
                </c:pt>
                <c:pt idx="4">
                  <c:v>0</c:v>
                </c:pt>
                <c:pt idx="5">
                  <c:v>15.765313595142629</c:v>
                </c:pt>
                <c:pt idx="6">
                  <c:v>46.024962490165422</c:v>
                </c:pt>
                <c:pt idx="7">
                  <c:v>86.113144379977655</c:v>
                </c:pt>
                <c:pt idx="8">
                  <c:v>131.50769806501245</c:v>
                </c:pt>
                <c:pt idx="9">
                  <c:v>177.49516841498598</c:v>
                </c:pt>
                <c:pt idx="10">
                  <c:v>218.39938196002731</c:v>
                </c:pt>
                <c:pt idx="11">
                  <c:v>247.35596895000594</c:v>
                </c:pt>
                <c:pt idx="12">
                  <c:v>257.9192481200148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73F-4D91-83C3-4AE24D6BD2F3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no_relax!$B$4:$B$16</c:f>
              <c:numCache>
                <c:formatCode>General</c:formatCode>
                <c:ptCount val="13"/>
                <c:pt idx="0">
                  <c:v>60</c:v>
                </c:pt>
                <c:pt idx="1">
                  <c:v>70</c:v>
                </c:pt>
                <c:pt idx="2">
                  <c:v>80</c:v>
                </c:pt>
                <c:pt idx="3">
                  <c:v>90</c:v>
                </c:pt>
                <c:pt idx="4">
                  <c:v>97.697280000000006</c:v>
                </c:pt>
                <c:pt idx="5">
                  <c:v>110</c:v>
                </c:pt>
                <c:pt idx="6">
                  <c:v>120</c:v>
                </c:pt>
                <c:pt idx="7">
                  <c:v>130</c:v>
                </c:pt>
                <c:pt idx="8">
                  <c:v>140</c:v>
                </c:pt>
                <c:pt idx="9">
                  <c:v>150</c:v>
                </c:pt>
                <c:pt idx="10">
                  <c:v>160</c:v>
                </c:pt>
                <c:pt idx="11">
                  <c:v>170</c:v>
                </c:pt>
                <c:pt idx="12">
                  <c:v>180</c:v>
                </c:pt>
              </c:numCache>
            </c:numRef>
          </c:xVal>
          <c:yVal>
            <c:numRef>
              <c:f>no_relax!$D$4:$D$16</c:f>
              <c:numCache>
                <c:formatCode>General</c:formatCode>
                <c:ptCount val="13"/>
                <c:pt idx="0">
                  <c:v>458.10343618018379</c:v>
                </c:pt>
                <c:pt idx="1">
                  <c:v>172.98130379513549</c:v>
                </c:pt>
                <c:pt idx="2">
                  <c:v>54.137127370076655</c:v>
                </c:pt>
                <c:pt idx="3">
                  <c:v>8.4026239451957281</c:v>
                </c:pt>
                <c:pt idx="4">
                  <c:v>0</c:v>
                </c:pt>
                <c:pt idx="5">
                  <c:v>15.786186319985461</c:v>
                </c:pt>
                <c:pt idx="6">
                  <c:v>46.364439640233627</c:v>
                </c:pt>
                <c:pt idx="7">
                  <c:v>87.546562360155349</c:v>
                </c:pt>
                <c:pt idx="8">
                  <c:v>135.11972969022059</c:v>
                </c:pt>
                <c:pt idx="9">
                  <c:v>184.21114490500162</c:v>
                </c:pt>
                <c:pt idx="10">
                  <c:v>228.27023801496063</c:v>
                </c:pt>
                <c:pt idx="11">
                  <c:v>259.24173872495021</c:v>
                </c:pt>
                <c:pt idx="12">
                  <c:v>270.38344180004185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73F-4D91-83C3-4AE24D6BD2F3}"/>
            </c:ext>
          </c:extLst>
        </c:ser>
        <c:ser>
          <c:idx val="2"/>
          <c:order val="2"/>
          <c:tx>
            <c:v>model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Pt>
            <c:idx val="7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5540-49F1-8779-2086F2838F9D}"/>
              </c:ext>
            </c:extLst>
          </c:dPt>
          <c:xVal>
            <c:numRef>
              <c:f>model!$A$4:$A$22</c:f>
              <c:numCache>
                <c:formatCode>General</c:formatCode>
                <c:ptCount val="19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model!$C$4:$C$22</c:f>
              <c:numCache>
                <c:formatCode>General</c:formatCode>
                <c:ptCount val="19"/>
                <c:pt idx="0">
                  <c:v>5012.108611442949</c:v>
                </c:pt>
                <c:pt idx="1">
                  <c:v>2413.4968818179104</c:v>
                </c:pt>
                <c:pt idx="2">
                  <c:v>1092.5400135578775</c:v>
                </c:pt>
                <c:pt idx="3">
                  <c:v>634.30834245906385</c:v>
                </c:pt>
                <c:pt idx="4">
                  <c:v>393.79839009144189</c:v>
                </c:pt>
                <c:pt idx="5">
                  <c:v>243.42065098971833</c:v>
                </c:pt>
                <c:pt idx="6">
                  <c:v>142.01544785670035</c:v>
                </c:pt>
                <c:pt idx="7">
                  <c:v>72.982995565259429</c:v>
                </c:pt>
                <c:pt idx="8">
                  <c:v>28.691421493562959</c:v>
                </c:pt>
                <c:pt idx="9">
                  <c:v>5.2598129169878138</c:v>
                </c:pt>
                <c:pt idx="10">
                  <c:v>0.45729387200460409</c:v>
                </c:pt>
                <c:pt idx="11">
                  <c:v>12.664260342030683</c:v>
                </c:pt>
                <c:pt idx="12">
                  <c:v>40.160762767775722</c:v>
                </c:pt>
                <c:pt idx="13">
                  <c:v>80.447999815081815</c:v>
                </c:pt>
                <c:pt idx="14">
                  <c:v>129.54466059992626</c:v>
                </c:pt>
                <c:pt idx="15">
                  <c:v>181.44064564712465</c:v>
                </c:pt>
                <c:pt idx="16">
                  <c:v>228.15999126965801</c:v>
                </c:pt>
                <c:pt idx="17">
                  <c:v>260.97365416295168</c:v>
                </c:pt>
                <c:pt idx="18">
                  <c:v>272.82560969735022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73F-4D91-83C3-4AE24D6BD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018376"/>
        <c:axId val="585015632"/>
      </c:scatterChart>
      <c:valAx>
        <c:axId val="585018376"/>
        <c:scaling>
          <c:orientation val="minMax"/>
          <c:max val="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015632"/>
        <c:crosses val="autoZero"/>
        <c:crossBetween val="midCat"/>
        <c:majorUnit val="20"/>
      </c:valAx>
      <c:valAx>
        <c:axId val="58501563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018376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8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8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447F39-E791-9482-89E0-7648096CB7C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0.49291</cdr:x>
      <cdr:y>0.24609</cdr:y>
    </cdr:from>
    <cdr:to>
      <cdr:x>0.95262</cdr:x>
      <cdr:y>0.39133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69473" y="1548022"/>
          <a:ext cx="3981915" cy="9136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800">
              <a:solidFill>
                <a:schemeClr val="tx1"/>
              </a:solidFill>
            </a:rPr>
            <a:t>k = 570</a:t>
          </a:r>
          <a:r>
            <a:rPr lang="en-US" sz="1800" baseline="0">
              <a:solidFill>
                <a:schemeClr val="tx1"/>
              </a:solidFill>
            </a:rPr>
            <a:t> kJ/mol</a:t>
          </a:r>
          <a:r>
            <a:rPr lang="en-US" sz="1800">
              <a:solidFill>
                <a:schemeClr val="tx1"/>
              </a:solidFill>
            </a:rPr>
            <a:t>, </a:t>
          </a:r>
          <a:r>
            <a:rPr lang="en-US" sz="1800">
              <a:solidFill>
                <a:schemeClr val="tx1"/>
              </a:solidFill>
              <a:latin typeface="Symbol" panose="05050102010706020507" pitchFamily="18" charset="2"/>
            </a:rPr>
            <a:t>n</a:t>
          </a:r>
          <a:r>
            <a:rPr lang="en-US" sz="1800">
              <a:solidFill>
                <a:schemeClr val="tx1"/>
              </a:solidFill>
            </a:rPr>
            <a:t> = 2 (</a:t>
          </a:r>
          <a:r>
            <a:rPr lang="en-US" sz="1800" baseline="0">
              <a:solidFill>
                <a:schemeClr val="tx1"/>
              </a:solidFill>
            </a:rPr>
            <a:t>black curve)</a:t>
          </a:r>
        </a:p>
        <a:p xmlns:a="http://schemas.openxmlformats.org/drawingml/2006/main">
          <a:r>
            <a:rPr lang="en-US" sz="1800" baseline="0">
              <a:solidFill>
                <a:schemeClr val="tx1"/>
              </a:solidFill>
            </a:rPr>
            <a:t>k = 670 kJ/mol, </a:t>
          </a:r>
          <a:r>
            <a:rPr kumimoji="0" lang="en-US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Symbol" panose="05050102010706020507" pitchFamily="18" charset="2"/>
              <a:ea typeface="+mn-ea"/>
              <a:cs typeface="+mn-cs"/>
            </a:rPr>
            <a:t>n</a:t>
          </a:r>
          <a:r>
            <a:rPr kumimoji="0" lang="en-US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= </a:t>
          </a:r>
          <a:r>
            <a:rPr lang="en-US" sz="1800" baseline="0">
              <a:solidFill>
                <a:schemeClr val="tx1"/>
              </a:solidFill>
            </a:rPr>
            <a:t>0.5 (green curve)</a:t>
          </a:r>
        </a:p>
        <a:p xmlns:a="http://schemas.openxmlformats.org/drawingml/2006/main">
          <a:endParaRPr lang="en-US" sz="1800" baseline="0">
            <a:solidFill>
              <a:schemeClr val="tx1"/>
            </a:solidFill>
          </a:endParaRPr>
        </a:p>
        <a:p xmlns:a="http://schemas.openxmlformats.org/drawingml/2006/main">
          <a:endParaRPr lang="en-US" sz="1400" baseline="0">
            <a:solidFill>
              <a:schemeClr val="tx1"/>
            </a:solidFill>
          </a:endParaRPr>
        </a:p>
        <a:p xmlns:a="http://schemas.openxmlformats.org/drawingml/2006/main">
          <a:endParaRPr lang="en-US" sz="1400" baseline="0">
            <a:solidFill>
              <a:schemeClr val="tx1"/>
            </a:solidFill>
          </a:endParaRPr>
        </a:p>
        <a:p xmlns:a="http://schemas.openxmlformats.org/drawingml/2006/main">
          <a:endParaRPr 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6"/>
  <sheetViews>
    <sheetView workbookViewId="0"/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60</v>
      </c>
      <c r="C4">
        <v>-597.14895954999997</v>
      </c>
      <c r="D4">
        <f>(C4-$C$8)*$A$1</f>
        <v>339.75335260016993</v>
      </c>
    </row>
    <row r="5" spans="1:4" x14ac:dyDescent="0.2">
      <c r="B5">
        <v>70</v>
      </c>
      <c r="C5">
        <v>-597.22069638000005</v>
      </c>
      <c r="D5">
        <f>(C5-$C$8)*$A$1</f>
        <v>151.40830543496742</v>
      </c>
    </row>
    <row r="6" spans="1:4" x14ac:dyDescent="0.2">
      <c r="B6">
        <v>80</v>
      </c>
      <c r="C6">
        <v>-597.25878215</v>
      </c>
      <c r="D6">
        <f>(C6-$C$8)*$A$1</f>
        <v>51.414116300092417</v>
      </c>
    </row>
    <row r="7" spans="1:4" x14ac:dyDescent="0.2">
      <c r="B7">
        <v>90</v>
      </c>
      <c r="C7">
        <v>-597.27521578999995</v>
      </c>
      <c r="D7">
        <f>(C7-$C$8)*$A$1</f>
        <v>8.2675944802351751</v>
      </c>
    </row>
    <row r="8" spans="1:4" x14ac:dyDescent="0.2">
      <c r="A8" t="s">
        <v>1</v>
      </c>
      <c r="B8">
        <v>97.697280000000006</v>
      </c>
      <c r="C8">
        <v>-597.27836475000004</v>
      </c>
      <c r="D8">
        <f>(C8-$C$8)*$A$1</f>
        <v>0</v>
      </c>
    </row>
    <row r="9" spans="1:4" x14ac:dyDescent="0.2">
      <c r="B9">
        <v>110</v>
      </c>
      <c r="C9">
        <v>-597.27236005999998</v>
      </c>
      <c r="D9">
        <f t="shared" ref="D9:D16" si="0">(C9-$C$8)*$A$1</f>
        <v>15.765313595142629</v>
      </c>
    </row>
    <row r="10" spans="1:4" x14ac:dyDescent="0.2">
      <c r="B10">
        <v>120</v>
      </c>
      <c r="C10">
        <v>-597.26083476999997</v>
      </c>
      <c r="D10">
        <f t="shared" si="0"/>
        <v>46.024962490165422</v>
      </c>
    </row>
    <row r="11" spans="1:4" x14ac:dyDescent="0.2">
      <c r="B11">
        <v>130</v>
      </c>
      <c r="C11">
        <v>-597.24556599000005</v>
      </c>
      <c r="D11">
        <f t="shared" si="0"/>
        <v>86.113144379977655</v>
      </c>
    </row>
    <row r="12" spans="1:4" x14ac:dyDescent="0.2">
      <c r="B12">
        <v>140</v>
      </c>
      <c r="C12">
        <v>-597.22827612000003</v>
      </c>
      <c r="D12">
        <f t="shared" si="0"/>
        <v>131.50769806501245</v>
      </c>
    </row>
    <row r="13" spans="1:4" x14ac:dyDescent="0.2">
      <c r="B13">
        <v>150</v>
      </c>
      <c r="C13">
        <v>-597.21076042000004</v>
      </c>
      <c r="D13">
        <f t="shared" si="0"/>
        <v>177.49516841498598</v>
      </c>
    </row>
    <row r="14" spans="1:4" x14ac:dyDescent="0.2">
      <c r="B14">
        <v>160</v>
      </c>
      <c r="C14">
        <v>-597.19518083000003</v>
      </c>
      <c r="D14">
        <f t="shared" si="0"/>
        <v>218.39938196002731</v>
      </c>
    </row>
    <row r="15" spans="1:4" x14ac:dyDescent="0.2">
      <c r="B15">
        <v>170</v>
      </c>
      <c r="C15">
        <v>-597.18415185000003</v>
      </c>
      <c r="D15">
        <f t="shared" si="0"/>
        <v>247.35596895000594</v>
      </c>
    </row>
    <row r="16" spans="1:4" x14ac:dyDescent="0.2">
      <c r="B16">
        <v>180</v>
      </c>
      <c r="C16">
        <v>-597.18012851000003</v>
      </c>
      <c r="D16">
        <f t="shared" si="0"/>
        <v>257.9192481200148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6"/>
  <sheetViews>
    <sheetView workbookViewId="0">
      <selection activeCell="C23" sqref="C23"/>
    </sheetView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60</v>
      </c>
      <c r="C4">
        <v>-597.10388238999997</v>
      </c>
      <c r="D4">
        <f>(C4-$C$8)*$A$1</f>
        <v>458.10343618018379</v>
      </c>
    </row>
    <row r="5" spans="1:4" x14ac:dyDescent="0.2">
      <c r="B5">
        <v>70</v>
      </c>
      <c r="C5">
        <v>-597.21247965999999</v>
      </c>
      <c r="D5">
        <f>(C5-$C$8)*$A$1</f>
        <v>172.98130379513549</v>
      </c>
    </row>
    <row r="6" spans="1:4" x14ac:dyDescent="0.2">
      <c r="B6">
        <v>80</v>
      </c>
      <c r="C6">
        <v>-597.25774501000001</v>
      </c>
      <c r="D6">
        <f>(C6-$C$8)*$A$1</f>
        <v>54.137127370076655</v>
      </c>
    </row>
    <row r="7" spans="1:4" x14ac:dyDescent="0.2">
      <c r="B7">
        <v>90</v>
      </c>
      <c r="C7">
        <v>-597.27516435999996</v>
      </c>
      <c r="D7">
        <f>(C7-$C$8)*$A$1</f>
        <v>8.4026239451957281</v>
      </c>
    </row>
    <row r="8" spans="1:4" x14ac:dyDescent="0.2">
      <c r="A8" t="s">
        <v>1</v>
      </c>
      <c r="B8">
        <v>97.697280000000006</v>
      </c>
      <c r="C8">
        <v>-597.27836475000004</v>
      </c>
      <c r="D8">
        <f>(C8-$C$8)*$A$1</f>
        <v>0</v>
      </c>
    </row>
    <row r="9" spans="1:4" x14ac:dyDescent="0.2">
      <c r="B9">
        <v>110</v>
      </c>
      <c r="C9">
        <v>-597.27235211000004</v>
      </c>
      <c r="D9">
        <f t="shared" ref="D9:D16" si="0">(C9-$C$8)*$A$1</f>
        <v>15.786186319985461</v>
      </c>
    </row>
    <row r="10" spans="1:4" x14ac:dyDescent="0.2">
      <c r="B10">
        <v>120</v>
      </c>
      <c r="C10">
        <v>-597.26070546999995</v>
      </c>
      <c r="D10">
        <f t="shared" si="0"/>
        <v>46.364439640233627</v>
      </c>
    </row>
    <row r="11" spans="1:4" x14ac:dyDescent="0.2">
      <c r="B11">
        <v>130</v>
      </c>
      <c r="C11">
        <v>-597.24502002999998</v>
      </c>
      <c r="D11">
        <f t="shared" si="0"/>
        <v>87.546562360155349</v>
      </c>
    </row>
    <row r="12" spans="1:4" x14ac:dyDescent="0.2">
      <c r="B12">
        <v>140</v>
      </c>
      <c r="C12">
        <v>-597.22690036999995</v>
      </c>
      <c r="D12">
        <f t="shared" si="0"/>
        <v>135.11972969022059</v>
      </c>
    </row>
    <row r="13" spans="1:4" x14ac:dyDescent="0.2">
      <c r="B13">
        <v>150</v>
      </c>
      <c r="C13">
        <v>-597.20820244000004</v>
      </c>
      <c r="D13">
        <f t="shared" si="0"/>
        <v>184.21114490500162</v>
      </c>
    </row>
    <row r="14" spans="1:4" x14ac:dyDescent="0.2">
      <c r="B14">
        <v>160</v>
      </c>
      <c r="C14">
        <v>-597.19142122000005</v>
      </c>
      <c r="D14">
        <f t="shared" si="0"/>
        <v>228.27023801496063</v>
      </c>
    </row>
    <row r="15" spans="1:4" x14ac:dyDescent="0.2">
      <c r="B15">
        <v>170</v>
      </c>
      <c r="C15">
        <v>-597.17962480000006</v>
      </c>
      <c r="D15">
        <f t="shared" si="0"/>
        <v>259.24173872495021</v>
      </c>
    </row>
    <row r="16" spans="1:4" x14ac:dyDescent="0.2">
      <c r="B16">
        <v>180</v>
      </c>
      <c r="C16">
        <v>-597.17538115000002</v>
      </c>
      <c r="D16">
        <f t="shared" si="0"/>
        <v>270.38344180004185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2"/>
  <sheetViews>
    <sheetView workbookViewId="0">
      <selection activeCell="F20" sqref="F20"/>
    </sheetView>
  </sheetViews>
  <sheetFormatPr defaultRowHeight="12.75" x14ac:dyDescent="0.2"/>
  <cols>
    <col min="1" max="1" width="10.42578125" customWidth="1"/>
    <col min="2" max="2" width="13.140625" customWidth="1"/>
    <col min="3" max="3" width="10.140625" customWidth="1"/>
    <col min="4" max="4" width="10.85546875" customWidth="1"/>
  </cols>
  <sheetData>
    <row r="1" spans="1:8" x14ac:dyDescent="0.2">
      <c r="B1" t="s">
        <v>5</v>
      </c>
      <c r="C1">
        <v>570</v>
      </c>
      <c r="H1">
        <v>670</v>
      </c>
    </row>
    <row r="2" spans="1:8" x14ac:dyDescent="0.2">
      <c r="B2" t="s">
        <v>6</v>
      </c>
      <c r="C2">
        <v>97.697280000000006</v>
      </c>
      <c r="D2" t="s">
        <v>7</v>
      </c>
      <c r="E2">
        <f>C2*PI()/180</f>
        <v>1.7051392062428057</v>
      </c>
      <c r="F2" t="s">
        <v>8</v>
      </c>
    </row>
    <row r="3" spans="1:8" x14ac:dyDescent="0.2">
      <c r="A3" t="s">
        <v>9</v>
      </c>
      <c r="B3" t="s">
        <v>10</v>
      </c>
      <c r="C3" t="s">
        <v>11</v>
      </c>
      <c r="D3" t="s">
        <v>12</v>
      </c>
    </row>
    <row r="4" spans="1:8" x14ac:dyDescent="0.2">
      <c r="A4">
        <v>5</v>
      </c>
      <c r="B4">
        <f t="shared" ref="B4:B9" si="0">A4*PI()/180</f>
        <v>8.7266462599716474E-2</v>
      </c>
      <c r="C4">
        <f>$C$1*2*((COS($B4)-COS(E$2))^2)/((SIN($B4)^2)+3*((SIN(E$2))^2)*TANH(2*SIN($B4/2))/TANH(2*SIN(E$2/2)))</f>
        <v>5012.108611442949</v>
      </c>
      <c r="D4">
        <f>$H$1*2*((COS($B4)-COS(E$2))^2)/((SIN($B4)^2)+3*((SIN(E$2))^2)*TANH(0.5*SIN($B4/2))/TANH(0.5*SIN(E$2/2)))</f>
        <v>9190.1290345500402</v>
      </c>
    </row>
    <row r="5" spans="1:8" x14ac:dyDescent="0.2">
      <c r="A5">
        <v>10</v>
      </c>
      <c r="B5">
        <f t="shared" si="0"/>
        <v>0.17453292519943295</v>
      </c>
      <c r="C5">
        <f t="shared" ref="C5:C22" si="1">$C$1*2*((COS($B5)-COS(E$2))^2)/((SIN($B5)^2)+3*((SIN(E$2))^2)*TANH(2*SIN($B5/2))/TANH(2*SIN(E$2/2)))</f>
        <v>2413.4968818179104</v>
      </c>
      <c r="D5">
        <f t="shared" ref="D5:D22" si="2">$H$1*2*((COS($B5)-COS(E$2))^2)/((SIN($B5)^2)+3*((SIN(E$2))^2)*TANH(0.5*SIN($B5/2))/TANH(0.5*SIN(E$2/2)))</f>
        <v>4334.7345486328268</v>
      </c>
    </row>
    <row r="6" spans="1:8" x14ac:dyDescent="0.2">
      <c r="A6">
        <v>20</v>
      </c>
      <c r="B6">
        <f t="shared" si="0"/>
        <v>0.3490658503988659</v>
      </c>
      <c r="C6">
        <f t="shared" si="1"/>
        <v>1092.5400135578775</v>
      </c>
      <c r="D6">
        <f t="shared" si="2"/>
        <v>1868.9864019764882</v>
      </c>
    </row>
    <row r="7" spans="1:8" x14ac:dyDescent="0.2">
      <c r="A7">
        <v>30</v>
      </c>
      <c r="B7">
        <f t="shared" si="0"/>
        <v>0.52359877559829882</v>
      </c>
      <c r="C7">
        <f t="shared" si="1"/>
        <v>634.30834245906385</v>
      </c>
      <c r="D7">
        <f t="shared" si="2"/>
        <v>1027.3684535571538</v>
      </c>
    </row>
    <row r="8" spans="1:8" x14ac:dyDescent="0.2">
      <c r="A8">
        <v>40</v>
      </c>
      <c r="B8">
        <f t="shared" si="0"/>
        <v>0.69813170079773179</v>
      </c>
      <c r="C8">
        <f t="shared" si="1"/>
        <v>393.79839009144189</v>
      </c>
      <c r="D8">
        <f t="shared" si="2"/>
        <v>602.79453887696172</v>
      </c>
    </row>
    <row r="9" spans="1:8" x14ac:dyDescent="0.2">
      <c r="A9">
        <v>50</v>
      </c>
      <c r="B9">
        <f t="shared" si="0"/>
        <v>0.87266462599716477</v>
      </c>
      <c r="C9">
        <f t="shared" si="1"/>
        <v>243.42065098971833</v>
      </c>
      <c r="D9">
        <f t="shared" si="2"/>
        <v>352.64007983020372</v>
      </c>
    </row>
    <row r="10" spans="1:8" x14ac:dyDescent="0.2">
      <c r="A10">
        <v>60</v>
      </c>
      <c r="B10">
        <f>A10*PI()/180</f>
        <v>1.0471975511965976</v>
      </c>
      <c r="C10">
        <f t="shared" si="1"/>
        <v>142.01544785670035</v>
      </c>
      <c r="D10">
        <f t="shared" si="2"/>
        <v>195.37630590307742</v>
      </c>
    </row>
    <row r="11" spans="1:8" x14ac:dyDescent="0.2">
      <c r="A11">
        <f>A10+10</f>
        <v>70</v>
      </c>
      <c r="B11">
        <f t="shared" ref="B11:B17" si="3">A11*PI()/180</f>
        <v>1.2217304763960306</v>
      </c>
      <c r="C11">
        <f t="shared" si="1"/>
        <v>72.982995565259429</v>
      </c>
      <c r="D11">
        <f t="shared" si="2"/>
        <v>95.761447575633326</v>
      </c>
    </row>
    <row r="12" spans="1:8" x14ac:dyDescent="0.2">
      <c r="A12">
        <f t="shared" ref="A12:A21" si="4">A11+10</f>
        <v>80</v>
      </c>
      <c r="B12">
        <f t="shared" si="3"/>
        <v>1.3962634015954636</v>
      </c>
      <c r="C12">
        <f t="shared" si="1"/>
        <v>28.691421493562959</v>
      </c>
      <c r="D12">
        <f t="shared" si="2"/>
        <v>36.061718190682626</v>
      </c>
    </row>
    <row r="13" spans="1:8" x14ac:dyDescent="0.2">
      <c r="A13">
        <f t="shared" si="4"/>
        <v>90</v>
      </c>
      <c r="B13">
        <f t="shared" si="3"/>
        <v>1.5707963267948966</v>
      </c>
      <c r="C13">
        <f t="shared" si="1"/>
        <v>5.2598129169878138</v>
      </c>
      <c r="D13">
        <f t="shared" si="2"/>
        <v>6.3574130756092897</v>
      </c>
    </row>
    <row r="14" spans="1:8" x14ac:dyDescent="0.2">
      <c r="A14">
        <f t="shared" si="4"/>
        <v>100</v>
      </c>
      <c r="B14">
        <f t="shared" si="3"/>
        <v>1.7453292519943295</v>
      </c>
      <c r="C14">
        <f t="shared" si="1"/>
        <v>0.45729387200460409</v>
      </c>
      <c r="D14">
        <f t="shared" si="2"/>
        <v>0.53322581730565477</v>
      </c>
    </row>
    <row r="15" spans="1:8" x14ac:dyDescent="0.2">
      <c r="A15">
        <f t="shared" si="4"/>
        <v>110</v>
      </c>
      <c r="B15">
        <f t="shared" si="3"/>
        <v>1.9198621771937625</v>
      </c>
      <c r="C15">
        <f t="shared" si="1"/>
        <v>12.664260342030683</v>
      </c>
      <c r="D15">
        <f t="shared" si="2"/>
        <v>14.282144592899829</v>
      </c>
    </row>
    <row r="16" spans="1:8" x14ac:dyDescent="0.2">
      <c r="A16">
        <f t="shared" si="4"/>
        <v>120</v>
      </c>
      <c r="B16">
        <f t="shared" si="3"/>
        <v>2.0943951023931953</v>
      </c>
      <c r="C16">
        <f t="shared" si="1"/>
        <v>40.160762767775722</v>
      </c>
      <c r="D16">
        <f t="shared" si="2"/>
        <v>43.892871831917532</v>
      </c>
    </row>
    <row r="17" spans="1:4" x14ac:dyDescent="0.2">
      <c r="A17">
        <f t="shared" si="4"/>
        <v>130</v>
      </c>
      <c r="B17">
        <f t="shared" si="3"/>
        <v>2.2689280275926285</v>
      </c>
      <c r="C17">
        <f t="shared" si="1"/>
        <v>80.447999815081815</v>
      </c>
      <c r="D17">
        <f t="shared" si="2"/>
        <v>85.371961818490476</v>
      </c>
    </row>
    <row r="18" spans="1:4" x14ac:dyDescent="0.2">
      <c r="A18">
        <f t="shared" si="4"/>
        <v>140</v>
      </c>
      <c r="B18">
        <f t="shared" ref="B18:B22" si="5">A18*PI()/180</f>
        <v>2.4434609527920612</v>
      </c>
      <c r="C18">
        <f t="shared" si="1"/>
        <v>129.54466059992626</v>
      </c>
      <c r="D18">
        <f t="shared" si="2"/>
        <v>133.79232320102517</v>
      </c>
    </row>
    <row r="19" spans="1:4" x14ac:dyDescent="0.2">
      <c r="A19">
        <f t="shared" si="4"/>
        <v>150</v>
      </c>
      <c r="B19">
        <f t="shared" si="5"/>
        <v>2.6179938779914944</v>
      </c>
      <c r="C19">
        <f t="shared" si="1"/>
        <v>181.44064564712465</v>
      </c>
      <c r="D19">
        <f t="shared" si="2"/>
        <v>182.97766651138787</v>
      </c>
    </row>
    <row r="20" spans="1:4" x14ac:dyDescent="0.2">
      <c r="A20">
        <f t="shared" si="4"/>
        <v>160</v>
      </c>
      <c r="B20">
        <f t="shared" si="5"/>
        <v>2.7925268031909272</v>
      </c>
      <c r="C20">
        <f t="shared" si="1"/>
        <v>228.15999126965801</v>
      </c>
      <c r="D20">
        <f t="shared" si="2"/>
        <v>225.76866635796657</v>
      </c>
    </row>
    <row r="21" spans="1:4" x14ac:dyDescent="0.2">
      <c r="A21">
        <f t="shared" si="4"/>
        <v>170</v>
      </c>
      <c r="B21">
        <f t="shared" si="5"/>
        <v>2.9670597283903604</v>
      </c>
      <c r="C21">
        <f t="shared" si="1"/>
        <v>260.97365416295168</v>
      </c>
      <c r="D21">
        <f t="shared" si="2"/>
        <v>255.06715149733506</v>
      </c>
    </row>
    <row r="22" spans="1:4" x14ac:dyDescent="0.2">
      <c r="A22">
        <f>A21+10</f>
        <v>180</v>
      </c>
      <c r="B22">
        <f t="shared" si="5"/>
        <v>3.1415926535897931</v>
      </c>
      <c r="C22">
        <f t="shared" si="1"/>
        <v>272.82560969735022</v>
      </c>
      <c r="D22">
        <f t="shared" si="2"/>
        <v>265.50542634333232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relax</vt:lpstr>
      <vt:lpstr>no_relax</vt:lpstr>
      <vt:lpstr>model</vt:lpstr>
      <vt:lpstr>chart</vt:lpstr>
      <vt:lpstr>expanded_chart</vt:lpstr>
    </vt:vector>
  </TitlesOfParts>
  <Company>NMSU 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Thomas Manz</cp:lastModifiedBy>
  <dcterms:created xsi:type="dcterms:W3CDTF">2023-11-21T22:37:08Z</dcterms:created>
  <dcterms:modified xsi:type="dcterms:W3CDTF">2024-07-21T19:30:31Z</dcterms:modified>
</cp:coreProperties>
</file>