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da\polybox2\Hypelignum\T6.1\"/>
    </mc:Choice>
  </mc:AlternateContent>
  <bookViews>
    <workbookView xWindow="0" yWindow="0" windowWidth="23040" windowHeight="8580"/>
  </bookViews>
  <sheets>
    <sheet name="Supp_Table1" sheetId="2" r:id="rId1"/>
    <sheet name="Supp_Table3" sheetId="1" r:id="rId2"/>
  </sheets>
  <definedNames>
    <definedName name="_Int_UNLE0uiJ" localSheetId="0">Supp_Table1!$A$1</definedName>
    <definedName name="_Toc143694535" localSheetId="1">Supp_Table3!$A$1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5" i="2" l="1"/>
  <c r="J65" i="2"/>
  <c r="F65" i="2"/>
  <c r="N64" i="2"/>
  <c r="J64" i="2"/>
  <c r="F64" i="2"/>
  <c r="N63" i="2"/>
  <c r="J63" i="2"/>
  <c r="F63" i="2"/>
  <c r="N62" i="2"/>
  <c r="J62" i="2"/>
  <c r="F62" i="2"/>
  <c r="N61" i="2"/>
  <c r="J61" i="2"/>
  <c r="F61" i="2"/>
  <c r="N60" i="2"/>
  <c r="J60" i="2"/>
  <c r="F60" i="2"/>
  <c r="N59" i="2"/>
  <c r="J59" i="2"/>
  <c r="F59" i="2"/>
  <c r="N58" i="2"/>
  <c r="J58" i="2"/>
  <c r="F58" i="2"/>
  <c r="N57" i="2"/>
  <c r="J57" i="2"/>
  <c r="F57" i="2"/>
  <c r="N56" i="2"/>
  <c r="J56" i="2"/>
  <c r="F56" i="2"/>
  <c r="N55" i="2"/>
  <c r="J55" i="2"/>
  <c r="N54" i="2"/>
  <c r="J54" i="2"/>
  <c r="N53" i="2"/>
  <c r="J53" i="2"/>
  <c r="N52" i="2"/>
  <c r="J52" i="2"/>
  <c r="N51" i="2"/>
  <c r="J51" i="2"/>
  <c r="N50" i="2"/>
  <c r="J50" i="2"/>
  <c r="N49" i="2"/>
  <c r="J49" i="2"/>
  <c r="N48" i="2"/>
  <c r="J48" i="2"/>
  <c r="N47" i="2"/>
  <c r="J47" i="2"/>
  <c r="N46" i="2"/>
  <c r="J46" i="2"/>
  <c r="N45" i="2"/>
  <c r="J45" i="2"/>
  <c r="N44" i="2"/>
  <c r="J44" i="2"/>
  <c r="N43" i="2"/>
  <c r="J43" i="2"/>
  <c r="N42" i="2"/>
  <c r="J42" i="2"/>
  <c r="N41" i="2"/>
  <c r="J41" i="2"/>
  <c r="N40" i="2"/>
  <c r="J40" i="2"/>
  <c r="N39" i="2"/>
  <c r="J39" i="2"/>
  <c r="N38" i="2"/>
  <c r="J38" i="2"/>
  <c r="N37" i="2"/>
  <c r="J37" i="2"/>
  <c r="N36" i="2"/>
  <c r="J36" i="2"/>
  <c r="N35" i="2"/>
  <c r="J35" i="2"/>
  <c r="N34" i="2"/>
  <c r="J34" i="2"/>
  <c r="N33" i="2"/>
  <c r="J33" i="2"/>
  <c r="N32" i="2"/>
  <c r="J32" i="2"/>
  <c r="N31" i="2"/>
  <c r="J31" i="2"/>
  <c r="N30" i="2"/>
  <c r="J30" i="2"/>
  <c r="N29" i="2"/>
  <c r="J29" i="2"/>
  <c r="N28" i="2"/>
  <c r="J28" i="2"/>
  <c r="N27" i="2"/>
  <c r="J27" i="2"/>
  <c r="N26" i="2"/>
  <c r="J26" i="2"/>
  <c r="F26" i="2"/>
  <c r="N25" i="2"/>
  <c r="J25" i="2"/>
  <c r="F25" i="2"/>
  <c r="N24" i="2"/>
  <c r="J24" i="2"/>
  <c r="F24" i="2"/>
  <c r="N23" i="2"/>
  <c r="J23" i="2"/>
  <c r="F23" i="2"/>
  <c r="N22" i="2"/>
  <c r="J22" i="2"/>
  <c r="F22" i="2"/>
  <c r="N21" i="2"/>
  <c r="J21" i="2"/>
  <c r="N20" i="2"/>
  <c r="J20" i="2"/>
  <c r="N19" i="2"/>
  <c r="J19" i="2"/>
  <c r="F19" i="2"/>
  <c r="N18" i="2"/>
  <c r="J18" i="2"/>
  <c r="F18" i="2"/>
  <c r="N17" i="2"/>
  <c r="J17" i="2"/>
  <c r="F17" i="2"/>
  <c r="N16" i="2"/>
  <c r="J16" i="2"/>
  <c r="F16" i="2"/>
  <c r="N15" i="2"/>
  <c r="J15" i="2"/>
  <c r="F15" i="2"/>
  <c r="N14" i="2"/>
  <c r="J14" i="2"/>
  <c r="F14" i="2"/>
  <c r="N13" i="2"/>
  <c r="J13" i="2"/>
  <c r="F13" i="2"/>
  <c r="N12" i="2"/>
  <c r="J12" i="2"/>
  <c r="F12" i="2"/>
  <c r="N11" i="2"/>
  <c r="J11" i="2"/>
  <c r="F11" i="2"/>
  <c r="N10" i="2"/>
  <c r="J10" i="2"/>
  <c r="F10" i="2"/>
  <c r="N9" i="2"/>
  <c r="J9" i="2"/>
  <c r="F9" i="2"/>
  <c r="N8" i="2"/>
  <c r="J8" i="2"/>
  <c r="F8" i="2"/>
  <c r="N7" i="2"/>
  <c r="J7" i="2"/>
  <c r="F7" i="2"/>
  <c r="N6" i="2"/>
  <c r="J6" i="2"/>
  <c r="F6" i="2"/>
  <c r="N5" i="2"/>
  <c r="J5" i="2"/>
  <c r="F5" i="2"/>
  <c r="N4" i="2"/>
  <c r="J4" i="2"/>
  <c r="F4" i="2"/>
  <c r="N3" i="2"/>
  <c r="J3" i="2"/>
  <c r="F3" i="2"/>
</calcChain>
</file>

<file path=xl/sharedStrings.xml><?xml version="1.0" encoding="utf-8"?>
<sst xmlns="http://schemas.openxmlformats.org/spreadsheetml/2006/main" count="728" uniqueCount="190">
  <si>
    <t>Climate Change Impacts for Selected Materials  (in kg CO2 eq./kg)</t>
  </si>
  <si>
    <t>Lignin</t>
  </si>
  <si>
    <t>CNF/MFC</t>
  </si>
  <si>
    <t>PLA</t>
  </si>
  <si>
    <t>PET</t>
  </si>
  <si>
    <t>HDPE</t>
  </si>
  <si>
    <t>LDPE</t>
  </si>
  <si>
    <t>PP</t>
  </si>
  <si>
    <t>PU</t>
  </si>
  <si>
    <t>PA</t>
  </si>
  <si>
    <t>Supplementary Table 3. Total lifecycle climate change impacts for each material in each scenario (in kg CO2 eq. /kg).</t>
  </si>
  <si>
    <t>Year</t>
  </si>
  <si>
    <t>Feedstock</t>
  </si>
  <si>
    <t>Feedstock_Type</t>
  </si>
  <si>
    <t>Process</t>
  </si>
  <si>
    <t>Reported Wood Derivative</t>
  </si>
  <si>
    <t>Wood Derivative</t>
  </si>
  <si>
    <t>Functional Unit</t>
  </si>
  <si>
    <t>Unit</t>
  </si>
  <si>
    <t>ReportedScale</t>
  </si>
  <si>
    <t>Scale</t>
  </si>
  <si>
    <t>CO2 Uptake Considered?</t>
  </si>
  <si>
    <t>Environmental Impact (GWP), as reported</t>
  </si>
  <si>
    <t>Environmental Impact (GWP) in kg CO2eq, normalized per 1 kg</t>
  </si>
  <si>
    <t>Applications Mentioned</t>
  </si>
  <si>
    <t>Selected Quotes</t>
  </si>
  <si>
    <t>Literature</t>
  </si>
  <si>
    <t>Further Info</t>
  </si>
  <si>
    <t>Eucalyptus wood</t>
  </si>
  <si>
    <t>Primary Wood</t>
  </si>
  <si>
    <t>Viscose Process</t>
  </si>
  <si>
    <t>Cellulose</t>
  </si>
  <si>
    <t>kg</t>
  </si>
  <si>
    <t>Commercial</t>
  </si>
  <si>
    <t>Yes</t>
  </si>
  <si>
    <t>tons CO2eq</t>
  </si>
  <si>
    <t>Conventional
cotton, novel bio-based fibres (PLA fibres), and fossil fuel-based fibres (PET and PP)</t>
  </si>
  <si>
    <t>Paper includes details of viscose and lyocell processes</t>
  </si>
  <si>
    <t>https://proyectaryproducir.com.ar/public_html/Seminarios_Posgrado/Material_de_referencia/LIFE%20CYCLE%20ASSESSMENT%20OF%20MAN-MADE%20CELLULOSE%20FIBRES.pdf</t>
  </si>
  <si>
    <t>No</t>
  </si>
  <si>
    <t>Without accounting for biogenic carbon embedded in product, GWP is 5.3 tons of CO2eq per ton of cellulose</t>
  </si>
  <si>
    <t>Eucalyptus and beech wood</t>
  </si>
  <si>
    <t>Lyocell Process</t>
  </si>
  <si>
    <t>Without accounting for biogenic carbon embedded in product, GWP is 2.5 tons of CO2eq per ton of cellulose</t>
  </si>
  <si>
    <t>Without accounting for biogenic carbon embedded in product, GWP is 1.5 tons of CO2eq per ton of cellulose</t>
  </si>
  <si>
    <t>European beech wood</t>
  </si>
  <si>
    <t>Without accounting for biogenic carbon embedded in product, GWP is 1.2 tons of CO2eq per ton of cellulose</t>
  </si>
  <si>
    <t>Norwegian Spruce</t>
  </si>
  <si>
    <t>Borregaard</t>
  </si>
  <si>
    <t>kg CO2eq</t>
  </si>
  <si>
    <t>The current study focuses on ethanol 96%, ethanol 99%,1
cellulose, liquid lignin, lignin powder and vanillin. These products
are used in pharmaceuticals, chemical and technical applications,
building materials, feed, food, textiles, and biofuel.</t>
  </si>
  <si>
    <t>The study has been carried out using the life cycle assessment method from “cradle to gate”.</t>
  </si>
  <si>
    <t>https://doi.org/10.1016/j.jclepro.2015.01.054</t>
  </si>
  <si>
    <t>Eucalyptus wood - bleached sulphate pulp</t>
  </si>
  <si>
    <t>Primary Wood Pulp</t>
  </si>
  <si>
    <t>Kraft wood pulping</t>
  </si>
  <si>
    <t>g dry CNF film</t>
  </si>
  <si>
    <t>Lab</t>
  </si>
  <si>
    <t xml:space="preserve">petroleum-based polymers such as polyethylene tere_x0002_phthalate (PET), polyethylene naphthalate (PEN) and polyimides (PIs) </t>
  </si>
  <si>
    <t>https://doi.org/10.1016/j.jclepro.2022.130890</t>
  </si>
  <si>
    <t>Mixed Hardwood Woodchips</t>
  </si>
  <si>
    <t>Extraction and concentration of hemicellulose to 70% dry content via evaporation</t>
  </si>
  <si>
    <t>Hemicellulose</t>
  </si>
  <si>
    <t>tons</t>
  </si>
  <si>
    <t>Molasses from sugar beets</t>
  </si>
  <si>
    <t>Life cycle inventory and impacts were calculated for a reference flow of approximately 310 000 tons per year of dilute hemicellulose stream (5% solid) that was used for different production pathways. Due to the cut-off procedure, the existing pulp and paper mill product was not considered in the functional unit</t>
  </si>
  <si>
    <t>https://doi.org/10.1002/bbb.1570</t>
  </si>
  <si>
    <t>Extraction and concentration of hemicellulose to 50% dry content via evaporation</t>
  </si>
  <si>
    <t>Sugar from sugar cane</t>
  </si>
  <si>
    <t>sugarcane bagasse pith</t>
  </si>
  <si>
    <t>Agro Waste</t>
  </si>
  <si>
    <t xml:space="preserve"> ultrasound-assisted alkaline extraction</t>
  </si>
  <si>
    <t>g</t>
  </si>
  <si>
    <t xml:space="preserve"> Improving oxygen resistance for packaging film, replacing petroleum based packaging</t>
  </si>
  <si>
    <t>Few studies have focused on the environmental 
assessment of hemicellulose extraction from biomass, and the vast ma_x0002_jority of studies are based on simulated data.</t>
  </si>
  <si>
    <t>https://doi.org/10.1016/j.jclepro.2023.137420</t>
  </si>
  <si>
    <t>ultrasound-assisted alkaline extraction</t>
  </si>
  <si>
    <t>Hemicellulose (Alkali-soluble)</t>
  </si>
  <si>
    <t xml:space="preserve"> AHC  is mainly obtained by washing and drying hemicellulose. </t>
  </si>
  <si>
    <t>Hemicellulose (Water-soluble)</t>
  </si>
  <si>
    <t xml:space="preserve">WHC was separated and extracted by rotary evaporation, sedimentation, centrifugation and other processes. </t>
  </si>
  <si>
    <t>Lignin (liquid)</t>
  </si>
  <si>
    <t>"The current study focuses on ethanol 96%, ethanol 99%,1
cellulose, liquid lignin, lignin powder and vanillin. These products
are used in pharmaceuticals, chemical and technical applications,
building materials, feed, food, textiles, and biofuel."</t>
  </si>
  <si>
    <t>One explanation as to why liquid lignin has a lower GWP than lignin powder, cellulose and vanillin is that no energy is used for the removal of water</t>
  </si>
  <si>
    <t>Lignin (powder)</t>
  </si>
  <si>
    <t>Spruce Bark</t>
  </si>
  <si>
    <t>Organosolv (Baseline scenario)</t>
  </si>
  <si>
    <t>Renewable fuel and high-added value applications.</t>
  </si>
  <si>
    <t xml:space="preserve">The baseline scenario considered the whole biorefinery process that produces lignin together with other co-products (tannin, cellulose and hemicellulose) </t>
  </si>
  <si>
    <t>https://doi.org/10.1016/j.jclepro.2020.123515</t>
  </si>
  <si>
    <t>Tannin-Free Spruce Bark</t>
  </si>
  <si>
    <t>Organosolv (Scenario 1)</t>
  </si>
  <si>
    <t>In scenario S1 it was assumed, that the TFB that was used as a feedstock in the lignin production was a by-product of tannin production and thus did not carry any upstream emissions</t>
  </si>
  <si>
    <t>Organosolv (Scenario 2)</t>
  </si>
  <si>
    <t>In scenario S2, similarly to S1, it was assumed that the TFB that was used as a feedstock in the lignin production was a by-product of tannin production and thus did not carry any upstream emissions.Scenario S2 calculated the environmental impact solely associated to lignin production</t>
  </si>
  <si>
    <t>Beech</t>
  </si>
  <si>
    <t>Fabiola Organosolv</t>
  </si>
  <si>
    <t>Building block in polyurethane coatings for coatings, foams,
adhesives, sealants, and elastomers</t>
  </si>
  <si>
    <t>The impacts for lignin extraction are somewhat lower when compared to other studies, which report between 1.42 and 1.85 kg CO2eq/kg lignin, for different biomasses and extraction processes</t>
  </si>
  <si>
    <t>https://doi.org/10.1021/acssuschemeng.3c00619</t>
  </si>
  <si>
    <t>Supporting Info available with inventory data and allocation details</t>
  </si>
  <si>
    <t>−4.71</t>
  </si>
  <si>
    <t xml:space="preserve">If CO2 uptake is considered, negative emissions (−4.71 kg CO2eq/kg lignin) are calculated via the life cycle model (with 2.26 kg CO2eq/kg lignin actually stored in the final OSL). </t>
  </si>
  <si>
    <t>Sulfite Pulp</t>
  </si>
  <si>
    <t>Enzymatic + HPH</t>
  </si>
  <si>
    <t>CNF</t>
  </si>
  <si>
    <t>Pilot*</t>
  </si>
  <si>
    <t xml:space="preserve">Two applications were selected for life cycle assessment: board (SBS), where NFC was added to the coating, replacing latex, and wet-laid non-woven, where NFC 
replaces raw materials and enables a lowering of the basis weight. </t>
  </si>
  <si>
    <t>Hohenthal et al. evaluated the environmental impact of CNF for the first time. Their study was based on the cradle-to-gate LCA for the production of one-ton CNF using sulfite pulp as raw material and three different processing routes shown in Table 4 and two
laboratories and one pilot-scale study. Data is a mix of pilot and lab scale, we will consider as pilot due to output being 1000 kg</t>
  </si>
  <si>
    <t xml:space="preserve">https://doi.org/10.3390/ma14040714
Hohenthal, C. et al. Final assessment of nano enhanced new products. In SUNPAP Oct.31, 2012. </t>
  </si>
  <si>
    <t>Pilot</t>
  </si>
  <si>
    <t>Differences in values from same production method in this paper is due to differences in assumptions as to where the product is being produced (Finland vs France) and associated differences in energy sources and electricity mix. Data is a mix of pilot and lab scale, we will consider as pilot due to output being 1000 kg.</t>
  </si>
  <si>
    <t>TEMPO oxidation + HPH (Homogenization)</t>
  </si>
  <si>
    <t>TEMPO oxidation +
mechanical refinement</t>
  </si>
  <si>
    <t>Delignified kraft pulp</t>
  </si>
  <si>
    <t>TEMPO oxidation
+ Sonication + Centrifuge
purifying (TOSO)</t>
  </si>
  <si>
    <t>MFC</t>
  </si>
  <si>
    <t xml:space="preserve"> kg CO2eq</t>
  </si>
  <si>
    <t xml:space="preserve">
Polymer reinforcement and transparent films</t>
  </si>
  <si>
    <t>For the 3 processes and 2 electricity generation scenarios studied in the previous work by Hohenthal, et al., the GWP values range from 0.7−3.0 kg CO2 equiv/kg nanocellulose. From the data in Table 3, the GWP values for this study range from 190 to 1160 kg CO2 equiv/kg nanocellulose. It is clear that the electricity inputs for the Hohenthal et al. LCA have orders of magnitude less direct electricity input per unit nanocelluose mass than in this work.</t>
  </si>
  <si>
    <t xml:space="preserve">dx.doi.org/10.1021/sc4000225
https://doi.org/10.3390/ma14040714 </t>
  </si>
  <si>
    <t xml:space="preserve">TEMPO oxidation +
Homogenization (TOHO) </t>
  </si>
  <si>
    <t>Chloroacetic acid
etherification + Sonication +
Centrifuge purifying (CESO)</t>
  </si>
  <si>
    <t>Chloroacetic acid
etherification +
Homogenization (CEHO)</t>
  </si>
  <si>
    <t>Unbleached sulfate
sulphite pulp</t>
  </si>
  <si>
    <t>Enzymatic pretreatment+
microfluidization</t>
  </si>
  <si>
    <t>Comparable traditional materials are 
aluminum, steel, and polypropylene</t>
  </si>
  <si>
    <t>https://doi.org/10.1021/acs.est.5b00888
https://doi.org/10.3390/ma14040714</t>
  </si>
  <si>
    <t>Supporting Info available</t>
  </si>
  <si>
    <t>Carboxymethylation
pretreatment +
microfluidization</t>
  </si>
  <si>
    <t xml:space="preserve"> The results show that CNF produced via
the carboxymethylation route clearly has the highest environmental impacts due to large use of solvents made from crude oil.</t>
  </si>
  <si>
    <t>Without pretreatment +
homogenization treatment</t>
  </si>
  <si>
    <t>Carrot waste</t>
  </si>
  <si>
    <t>Food Waste</t>
  </si>
  <si>
    <t>MFC liberated (Aqueous Enzymatic treatment +
homogenization) + Coating
MFC with GripX + Wet
spinning by adding Sodium
Alginate (route 1a)</t>
  </si>
  <si>
    <t>Food packaging because of its barrier
properties, to medical applications or use in organic displays, thanks to its optical transparency. Luxury consumer goods such as high-end loudspeakers, in specialty vehicles (e.g., sidewalls for motorhomes), in industrial processing (e.g., marble protection
during cutting and transport), and in furniture.</t>
  </si>
  <si>
    <t>https://doi.org/10.3390/ma14040714 
http://dx.doi.org/10.1021/acssuschemeng.5b00209</t>
  </si>
  <si>
    <t>MFC liberated (Enzymatic +
homogenization) + Coating
MFC with GripX + Wet
spinning by adding Sodium
Alginate (route 1a)</t>
  </si>
  <si>
    <t>MFC liberated (Enzymatic +
homogenization) + Wet
spinning by adding Sodium
Alginate (without coating)
(route 1b)_x000D_</t>
  </si>
  <si>
    <t>MFC liberated (Enzymatic +
homogenization) +
electrospinning by adding
PEO as a carrier polymer
(route 2)</t>
  </si>
  <si>
    <t>Bleaching, washing, Masuko grinding</t>
  </si>
  <si>
    <t>kg of CNF water dispersion (2%), dry
weight of 20 g CNF</t>
  </si>
  <si>
    <t>Lightweight and resistant composite sandwich structures for use in vehicles, aeronautical applications and
sporting goods</t>
  </si>
  <si>
    <t>Includes use of Masuko grinder</t>
  </si>
  <si>
    <t>http://www.incomproject.eu/flyers/LCA_brochure.pdf</t>
  </si>
  <si>
    <t>Wood waste pulp</t>
  </si>
  <si>
    <t>Waste Wood Pulp</t>
  </si>
  <si>
    <t>High-pressure homogenization</t>
  </si>
  <si>
    <t>Biomedical applications, packaging,  wastewater treatment (WWT) membranes, and for removal of bacteria and metal ions.</t>
  </si>
  <si>
    <t>GWP is expressed as per kilogram of nanomaterial (dry weight. The range covers a low-impact (unbleached sulfate pulp) and high-impact (chlorine-bleached sulfite pulp) scenario.</t>
  </si>
  <si>
    <t>https://doi.org/10.1016/j.jclepro.2020.120274</t>
  </si>
  <si>
    <t>Enzymatic pretreatment + Microfluidization</t>
  </si>
  <si>
    <t xml:space="preserve"> Carboxy-methylation pretreatment + Microfluidization</t>
  </si>
  <si>
    <t>Hardwood kraft pulp</t>
  </si>
  <si>
    <t>Enzymatic Treatments &amp;
Homogenization (ENZHO)</t>
  </si>
  <si>
    <t>grams</t>
  </si>
  <si>
    <t xml:space="preserve"> kg CO2 eq</t>
  </si>
  <si>
    <t xml:space="preserve">At the laboratory level as additives or building blocks for different products, at the commercial level for personal care, coatings, construction additives and packaging, solvent free epoxy spray </t>
  </si>
  <si>
    <t>https://doi.org/10.3390/molecules26092558</t>
  </si>
  <si>
    <t>Refining alone</t>
  </si>
  <si>
    <t xml:space="preserve">Refining and homogenization </t>
  </si>
  <si>
    <t>Coconut fibers</t>
  </si>
  <si>
    <t>EUC extraction (hydrolysis)</t>
  </si>
  <si>
    <t>CNC</t>
  </si>
  <si>
    <t>Reinforcing the mechanical properties of different polymers</t>
  </si>
  <si>
    <t>http://dx.doi.org/10.1016/j.jclepro.2012.05.033
https://doi.org/10.3390/ma14040714</t>
  </si>
  <si>
    <t>Cotton fibers</t>
  </si>
  <si>
    <t>EC extraction (hydrolysis)</t>
  </si>
  <si>
    <t>bleached kraft pulp from wood 
chips</t>
  </si>
  <si>
    <t>pilot acid hydrolysis process</t>
  </si>
  <si>
    <t>coatings, microelectronics, high-strength transparent plastic composites</t>
  </si>
  <si>
    <t>https://www.fs.usda.gov/research/treesearch/50827</t>
  </si>
  <si>
    <t xml:space="preserve">Extraction of CNC with high
powered ultrasound (CNU) </t>
  </si>
  <si>
    <t>Enzymatic immobilization, controlled release of quimioterapics, and reinforcement agent for films and nanocomposites</t>
  </si>
  <si>
    <t>https://doi.org/10.3390/ma14040714
https://doi.org/10.1016/j.indcrop.2016.02.063</t>
  </si>
  <si>
    <t>Cotton pulp</t>
  </si>
  <si>
    <t>Primary Cotton Pulp</t>
  </si>
  <si>
    <t>Sulphuric acid hydrolysis  without acid separation</t>
  </si>
  <si>
    <t>Medicine, electronics, construction, food, coatings, cosmetics</t>
  </si>
  <si>
    <t>https://doi.org/10.1016/j.jclepro.2022.131073</t>
  </si>
  <si>
    <t>Sulphuric acid hydrolysis + gravity settling with acid separation</t>
  </si>
  <si>
    <t>Sulphuric acid hydrolysis + centrifugation with acid separation</t>
  </si>
  <si>
    <t>Sulphuric acid hydrolysis + microfiltration with acid separation</t>
  </si>
  <si>
    <t>Wood pulp</t>
  </si>
  <si>
    <t>Acid hydrolysis with acid recovery</t>
  </si>
  <si>
    <t>Additives and composite 
materials</t>
  </si>
  <si>
    <t>Paper is based on process model. "Very few studies have focused on the economic and environmental impacts of CNC production"</t>
  </si>
  <si>
    <t>https://doi.org/10.1016/j.biortech.2023.128955</t>
  </si>
  <si>
    <t>Acid hydrolysis without acid recovery</t>
  </si>
  <si>
    <t>Supplementary Table 1. Literature reviewed on the climate change impacts of the production of wood derivatives.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</si>
</sst>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8" formatCode="0.000"/>
    <numFmt numFmtId="169" formatCode="0.0000"/>
    <numFmt numFmtId="170" formatCode="0.000000"/>
  </numFmts>
  <fonts count="7" x14ac:knownFonts="1">
    <font>
      <sz val="10"/>
      <color theme="1"/>
      <name val="Segoe UI"/>
      <family val="2"/>
    </font>
    <font>
      <sz val="8"/>
      <color theme="1"/>
      <name val="Segoe UI"/>
      <family val="2"/>
    </font>
    <font>
      <b/>
      <sz val="8"/>
      <color theme="1"/>
      <name val="Segoe UI"/>
      <family val="2"/>
    </font>
    <font>
      <b/>
      <sz val="11"/>
      <color theme="1"/>
      <name val="Calibri"/>
      <family val="2"/>
      <scheme val="minor"/>
    </font>
    <font>
      <u/>
      <sz val="11"/>
      <color theme="10"/>
      <name val="Calibri"/>
      <family val="2"/>
      <scheme val="minor"/>
    </font>
    <font>
      <sz val="11"/>
      <color rgb="FF000000"/>
      <name val="Calibri"/>
      <family val="2"/>
    </font>
    <font>
      <sz val="11"/>
      <color rgb="FF000000"/>
      <name val="Calibri"/>
      <family val="2"/>
      <scheme val="minor"/>
    </font>
  </fonts>
  <fills count="2">
    <fill>
      <patternFill patternType="none"/>
    </fill>
    <fill>
      <patternFill patternType="gray125"/>
    </fill>
  </fills>
  <borders count="2">
    <border>
      <left/>
      <right/>
      <top/>
      <bottom/>
      <diagonal/>
    </border>
    <border>
      <left style="thin">
        <color theme="2"/>
      </left>
      <right style="thin">
        <color theme="2"/>
      </right>
      <top style="thin">
        <color theme="2"/>
      </top>
      <bottom style="thin">
        <color theme="2"/>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2" fontId="1" fillId="0" borderId="0" xfId="0" applyNumberFormat="1" applyFont="1"/>
    <xf numFmtId="2" fontId="2" fillId="0" borderId="0" xfId="0" applyNumberFormat="1" applyFont="1"/>
    <xf numFmtId="0" fontId="2" fillId="0" borderId="0" xfId="0" applyFont="1" applyAlignment="1">
      <alignment vertical="center"/>
    </xf>
    <xf numFmtId="0" fontId="2" fillId="0" borderId="0" xfId="0" applyFont="1" applyFill="1" applyAlignment="1">
      <alignment vertical="center"/>
    </xf>
    <xf numFmtId="0" fontId="0" fillId="0" borderId="1" xfId="0" applyFill="1" applyBorder="1" applyAlignment="1">
      <alignment horizontal="left" wrapText="1"/>
    </xf>
    <xf numFmtId="0" fontId="3" fillId="0" borderId="1" xfId="0" applyFont="1" applyFill="1" applyBorder="1" applyAlignment="1">
      <alignment horizontal="left"/>
    </xf>
    <xf numFmtId="0" fontId="0" fillId="0" borderId="1" xfId="0" applyFill="1" applyBorder="1" applyAlignment="1">
      <alignment horizontal="left"/>
    </xf>
    <xf numFmtId="0" fontId="0" fillId="0" borderId="1" xfId="0" applyFill="1" applyBorder="1"/>
    <xf numFmtId="1" fontId="3" fillId="0" borderId="1" xfId="0" applyNumberFormat="1" applyFont="1" applyFill="1" applyBorder="1" applyAlignment="1">
      <alignment horizontal="left"/>
    </xf>
    <xf numFmtId="0" fontId="3" fillId="0" borderId="1" xfId="0" applyFont="1" applyFill="1" applyBorder="1" applyAlignment="1">
      <alignment horizontal="left" wrapText="1"/>
    </xf>
    <xf numFmtId="0" fontId="3" fillId="0" borderId="1" xfId="0" applyFont="1" applyFill="1" applyBorder="1"/>
    <xf numFmtId="1" fontId="0" fillId="0" borderId="1" xfId="0" applyNumberFormat="1" applyFill="1" applyBorder="1" applyAlignment="1">
      <alignment horizontal="left"/>
    </xf>
    <xf numFmtId="0" fontId="4" fillId="0" borderId="1" xfId="1" applyFill="1" applyBorder="1" applyAlignment="1">
      <alignment horizontal="left"/>
    </xf>
    <xf numFmtId="0" fontId="0" fillId="0" borderId="0" xfId="0" applyFill="1" applyAlignment="1">
      <alignment horizontal="left"/>
    </xf>
    <xf numFmtId="168" fontId="0" fillId="0" borderId="1" xfId="0" applyNumberFormat="1" applyFill="1" applyBorder="1" applyAlignment="1">
      <alignment horizontal="left" wrapText="1"/>
    </xf>
    <xf numFmtId="169" fontId="0" fillId="0" borderId="1" xfId="0" applyNumberFormat="1" applyFill="1" applyBorder="1" applyAlignment="1">
      <alignment horizontal="left" wrapText="1"/>
    </xf>
    <xf numFmtId="0" fontId="0" fillId="0" borderId="0" xfId="0" applyFill="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left"/>
    </xf>
    <xf numFmtId="0" fontId="4" fillId="0" borderId="1" xfId="1" applyFill="1" applyBorder="1" applyAlignment="1">
      <alignment horizontal="left" wrapText="1"/>
    </xf>
    <xf numFmtId="0" fontId="6" fillId="0" borderId="1" xfId="0" applyFont="1" applyFill="1" applyBorder="1" applyAlignment="1">
      <alignment horizontal="left"/>
    </xf>
    <xf numFmtId="0" fontId="5" fillId="0" borderId="1" xfId="0" applyFont="1" applyFill="1" applyBorder="1"/>
    <xf numFmtId="170" fontId="0" fillId="0" borderId="1" xfId="0" applyNumberFormat="1" applyFill="1" applyBorder="1" applyAlignment="1">
      <alignment horizontal="left"/>
    </xf>
    <xf numFmtId="0" fontId="0" fillId="0" borderId="1"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i.org/10.1021/acs.est.5b00888" TargetMode="External"/><Relationship Id="rId18" Type="http://schemas.openxmlformats.org/officeDocument/2006/relationships/hyperlink" Target="https://doi.org/10.1016/j.jclepro.2020.120274" TargetMode="External"/><Relationship Id="rId26" Type="http://schemas.openxmlformats.org/officeDocument/2006/relationships/hyperlink" Target="https://proyectaryproducir.com.ar/public_html/Seminarios_Posgrado/Material_de_referencia/LIFE%20CYCLE%20ASSESSMENT%20OF%20MAN-MADE%20CELLULOSE%20FIBRES.pdf" TargetMode="External"/><Relationship Id="rId39" Type="http://schemas.openxmlformats.org/officeDocument/2006/relationships/hyperlink" Target="https://proyectaryproducir.com.ar/public_html/Seminarios_Posgrado/Material_de_referencia/LIFE%20CYCLE%20ASSESSMENT%20OF%20MAN-MADE%20CELLULOSE%20FIBRES.pdf" TargetMode="External"/><Relationship Id="rId21" Type="http://schemas.openxmlformats.org/officeDocument/2006/relationships/hyperlink" Target="https://doi.org/10.1016/j.jclepro.2020.120274" TargetMode="External"/><Relationship Id="rId34" Type="http://schemas.openxmlformats.org/officeDocument/2006/relationships/hyperlink" Target="https://doi.org/10.3390/ma14040714" TargetMode="External"/><Relationship Id="rId42" Type="http://schemas.openxmlformats.org/officeDocument/2006/relationships/hyperlink" Target="https://proyectaryproducir.com.ar/public_html/Seminarios_Posgrado/Material_de_referencia/LIFE%20CYCLE%20ASSESSMENT%20OF%20MAN-MADE%20CELLULOSE%20FIBRES.pdf" TargetMode="External"/><Relationship Id="rId47" Type="http://schemas.openxmlformats.org/officeDocument/2006/relationships/hyperlink" Target="https://doi.org/10.1016/j.jclepro.2023.137420" TargetMode="External"/><Relationship Id="rId50" Type="http://schemas.openxmlformats.org/officeDocument/2006/relationships/hyperlink" Target="https://doi.org/10.1002/bbb.1570" TargetMode="External"/><Relationship Id="rId55" Type="http://schemas.openxmlformats.org/officeDocument/2006/relationships/hyperlink" Target="https://doi.org/10.1016/j.biortech.2023.128955" TargetMode="External"/><Relationship Id="rId7" Type="http://schemas.openxmlformats.org/officeDocument/2006/relationships/hyperlink" Target="https://doi.org/10.1016/j.jclepro.2015.01.054" TargetMode="External"/><Relationship Id="rId12" Type="http://schemas.openxmlformats.org/officeDocument/2006/relationships/hyperlink" Target="https://doi.org/10.1021/acs.est.5b00888" TargetMode="External"/><Relationship Id="rId17" Type="http://schemas.openxmlformats.org/officeDocument/2006/relationships/hyperlink" Target="https://doi.org/10.3390/ma14040714" TargetMode="External"/><Relationship Id="rId25" Type="http://schemas.openxmlformats.org/officeDocument/2006/relationships/hyperlink" Target="https://proyectaryproducir.com.ar/public_html/Seminarios_Posgrado/Material_de_referencia/LIFE%20CYCLE%20ASSESSMENT%20OF%20MAN-MADE%20CELLULOSE%20FIBRES.pdf" TargetMode="External"/><Relationship Id="rId33" Type="http://schemas.openxmlformats.org/officeDocument/2006/relationships/hyperlink" Target="https://doi.org/10.3390/ma14040714" TargetMode="External"/><Relationship Id="rId38" Type="http://schemas.openxmlformats.org/officeDocument/2006/relationships/hyperlink" Target="https://doi.org/10.1016/j.jclepro.2020.120274" TargetMode="External"/><Relationship Id="rId46" Type="http://schemas.openxmlformats.org/officeDocument/2006/relationships/hyperlink" Target="https://doi.org/10.1016/j.jclepro.2022.130890" TargetMode="External"/><Relationship Id="rId2" Type="http://schemas.openxmlformats.org/officeDocument/2006/relationships/hyperlink" Target="https://doi.org/10.1021/acssuschemeng.3c00619" TargetMode="External"/><Relationship Id="rId16" Type="http://schemas.openxmlformats.org/officeDocument/2006/relationships/hyperlink" Target="http://dx.doi.org/10.1016/j.jclepro.2012.05.033" TargetMode="External"/><Relationship Id="rId20" Type="http://schemas.openxmlformats.org/officeDocument/2006/relationships/hyperlink" Target="https://doi.org/10.1016/j.jclepro.2020.120274" TargetMode="External"/><Relationship Id="rId29" Type="http://schemas.openxmlformats.org/officeDocument/2006/relationships/hyperlink" Target="https://doi.org/10.3390/ma14040714" TargetMode="External"/><Relationship Id="rId41" Type="http://schemas.openxmlformats.org/officeDocument/2006/relationships/hyperlink" Target="https://proyectaryproducir.com.ar/public_html/Seminarios_Posgrado/Material_de_referencia/LIFE%20CYCLE%20ASSESSMENT%20OF%20MAN-MADE%20CELLULOSE%20FIBRES.pdf" TargetMode="External"/><Relationship Id="rId54" Type="http://schemas.openxmlformats.org/officeDocument/2006/relationships/hyperlink" Target="https://doi.org/10.1016/j.jclepro.2022.131073" TargetMode="External"/><Relationship Id="rId1" Type="http://schemas.openxmlformats.org/officeDocument/2006/relationships/hyperlink" Target="https://doi.org/10.1021/acssuschemeng.3c00619" TargetMode="External"/><Relationship Id="rId6" Type="http://schemas.openxmlformats.org/officeDocument/2006/relationships/hyperlink" Target="https://doi.org/10.1016/j.jclepro.2015.01.054" TargetMode="External"/><Relationship Id="rId11" Type="http://schemas.openxmlformats.org/officeDocument/2006/relationships/hyperlink" Target="https://doi.org/10.3390/ma14040714" TargetMode="External"/><Relationship Id="rId24" Type="http://schemas.openxmlformats.org/officeDocument/2006/relationships/hyperlink" Target="https://proyectaryproducir.com.ar/public_html/Seminarios_Posgrado/Material_de_referencia/LIFE%20CYCLE%20ASSESSMENT%20OF%20MAN-MADE%20CELLULOSE%20FIBRES.pdf" TargetMode="External"/><Relationship Id="rId32" Type="http://schemas.openxmlformats.org/officeDocument/2006/relationships/hyperlink" Target="https://doi.org/10.3390/ma14040714" TargetMode="External"/><Relationship Id="rId37" Type="http://schemas.openxmlformats.org/officeDocument/2006/relationships/hyperlink" Target="https://doi.org/10.1016/j.jclepro.2020.120274" TargetMode="External"/><Relationship Id="rId40" Type="http://schemas.openxmlformats.org/officeDocument/2006/relationships/hyperlink" Target="https://proyectaryproducir.com.ar/public_html/Seminarios_Posgrado/Material_de_referencia/LIFE%20CYCLE%20ASSESSMENT%20OF%20MAN-MADE%20CELLULOSE%20FIBRES.pdf" TargetMode="External"/><Relationship Id="rId45" Type="http://schemas.openxmlformats.org/officeDocument/2006/relationships/hyperlink" Target="https://doi.org/10.1016/j.jclepro.2022.130890" TargetMode="External"/><Relationship Id="rId53" Type="http://schemas.openxmlformats.org/officeDocument/2006/relationships/hyperlink" Target="https://doi.org/10.3390/molecules26092558" TargetMode="External"/><Relationship Id="rId5" Type="http://schemas.openxmlformats.org/officeDocument/2006/relationships/hyperlink" Target="https://doi.org/10.1016/j.jclepro.2020.123515" TargetMode="External"/><Relationship Id="rId15" Type="http://schemas.openxmlformats.org/officeDocument/2006/relationships/hyperlink" Target="http://dx.doi.org/10.1016/j.jclepro.2012.05.033" TargetMode="External"/><Relationship Id="rId23" Type="http://schemas.openxmlformats.org/officeDocument/2006/relationships/hyperlink" Target="https://proyectaryproducir.com.ar/public_html/Seminarios_Posgrado/Material_de_referencia/LIFE%20CYCLE%20ASSESSMENT%20OF%20MAN-MADE%20CELLULOSE%20FIBRES.pdf" TargetMode="External"/><Relationship Id="rId28" Type="http://schemas.openxmlformats.org/officeDocument/2006/relationships/hyperlink" Target="https://doi.org/10.3390/ma14040714" TargetMode="External"/><Relationship Id="rId36" Type="http://schemas.openxmlformats.org/officeDocument/2006/relationships/hyperlink" Target="https://doi.org/10.1016/j.jclepro.2020.120274" TargetMode="External"/><Relationship Id="rId49" Type="http://schemas.openxmlformats.org/officeDocument/2006/relationships/hyperlink" Target="https://doi.org/10.1016/j.jclepro.2023.137420" TargetMode="External"/><Relationship Id="rId10" Type="http://schemas.openxmlformats.org/officeDocument/2006/relationships/hyperlink" Target="https://doi.org/10.3390/ma14040714" TargetMode="External"/><Relationship Id="rId19" Type="http://schemas.openxmlformats.org/officeDocument/2006/relationships/hyperlink" Target="http://www.incomproject.eu/flyers/LCA_brochure.pdf" TargetMode="External"/><Relationship Id="rId31" Type="http://schemas.openxmlformats.org/officeDocument/2006/relationships/hyperlink" Target="https://doi.org/10.3390/ma14040714" TargetMode="External"/><Relationship Id="rId44" Type="http://schemas.openxmlformats.org/officeDocument/2006/relationships/hyperlink" Target="https://doi.org/10.1016/j.jclepro.2022.130890" TargetMode="External"/><Relationship Id="rId52" Type="http://schemas.openxmlformats.org/officeDocument/2006/relationships/hyperlink" Target="https://www.fs.usda.gov/research/treesearch/50827" TargetMode="External"/><Relationship Id="rId4" Type="http://schemas.openxmlformats.org/officeDocument/2006/relationships/hyperlink" Target="https://doi.org/10.1016/j.jclepro.2020.123515" TargetMode="External"/><Relationship Id="rId9" Type="http://schemas.openxmlformats.org/officeDocument/2006/relationships/hyperlink" Target="https://doi.org/10.3390/ma14040714" TargetMode="External"/><Relationship Id="rId14" Type="http://schemas.openxmlformats.org/officeDocument/2006/relationships/hyperlink" Target="https://doi.org/10.1021/acs.est.5b00888" TargetMode="External"/><Relationship Id="rId22" Type="http://schemas.openxmlformats.org/officeDocument/2006/relationships/hyperlink" Target="https://proyectaryproducir.com.ar/public_html/Seminarios_Posgrado/Material_de_referencia/LIFE%20CYCLE%20ASSESSMENT%20OF%20MAN-MADE%20CELLULOSE%20FIBRES.pdf" TargetMode="External"/><Relationship Id="rId27" Type="http://schemas.openxmlformats.org/officeDocument/2006/relationships/hyperlink" Target="https://doi.org/10.3390/ma14040714" TargetMode="External"/><Relationship Id="rId30" Type="http://schemas.openxmlformats.org/officeDocument/2006/relationships/hyperlink" Target="https://doi.org/10.3390/ma14040714" TargetMode="External"/><Relationship Id="rId35" Type="http://schemas.openxmlformats.org/officeDocument/2006/relationships/hyperlink" Target="https://doi.org/10.3390/ma14040714" TargetMode="External"/><Relationship Id="rId43" Type="http://schemas.openxmlformats.org/officeDocument/2006/relationships/hyperlink" Target="https://proyectaryproducir.com.ar/public_html/Seminarios_Posgrado/Material_de_referencia/LIFE%20CYCLE%20ASSESSMENT%20OF%20MAN-MADE%20CELLULOSE%20FIBRES.pdf" TargetMode="External"/><Relationship Id="rId48" Type="http://schemas.openxmlformats.org/officeDocument/2006/relationships/hyperlink" Target="https://doi.org/10.1016/j.jclepro.2023.137420" TargetMode="External"/><Relationship Id="rId8" Type="http://schemas.openxmlformats.org/officeDocument/2006/relationships/hyperlink" Target="https://doi.org/10.1016/j.jclepro.2015.01.054" TargetMode="External"/><Relationship Id="rId51" Type="http://schemas.openxmlformats.org/officeDocument/2006/relationships/hyperlink" Target="https://doi.org/10.1002/bbb.1570" TargetMode="External"/><Relationship Id="rId3" Type="http://schemas.openxmlformats.org/officeDocument/2006/relationships/hyperlink" Target="https://doi.org/10.1016/j.jclepro.2020.1235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tabSelected="1" zoomScale="64" workbookViewId="0">
      <selection activeCell="H8" sqref="H8"/>
    </sheetView>
  </sheetViews>
  <sheetFormatPr defaultColWidth="9.109375" defaultRowHeight="15" x14ac:dyDescent="0.35"/>
  <cols>
    <col min="1" max="1" width="6.6640625" style="12" customWidth="1"/>
    <col min="2" max="3" width="13.33203125" style="5" customWidth="1"/>
    <col min="4" max="4" width="15.109375" style="5" customWidth="1"/>
    <col min="5" max="6" width="13.6640625" style="6" customWidth="1"/>
    <col min="7" max="7" width="9.88671875" style="7" customWidth="1"/>
    <col min="8" max="8" width="9.5546875" style="7" customWidth="1"/>
    <col min="9" max="10" width="11.109375" style="7" customWidth="1"/>
    <col min="11" max="11" width="11" style="7" customWidth="1"/>
    <col min="12" max="12" width="14.88671875" style="7" customWidth="1"/>
    <col min="13" max="13" width="10.5546875" style="7" customWidth="1"/>
    <col min="14" max="14" width="13.44140625" style="5" customWidth="1"/>
    <col min="15" max="15" width="57.33203125" style="5" customWidth="1"/>
    <col min="16" max="16" width="49.5546875" style="5" customWidth="1"/>
    <col min="17" max="17" width="44.44140625" style="7" customWidth="1"/>
    <col min="18" max="16384" width="9.109375" style="8"/>
  </cols>
  <sheetData>
    <row r="1" spans="1:18" x14ac:dyDescent="0.35">
      <c r="A1" s="4" t="s">
        <v>189</v>
      </c>
    </row>
    <row r="2" spans="1:18" ht="87" x14ac:dyDescent="0.35">
      <c r="A2" s="9" t="s">
        <v>11</v>
      </c>
      <c r="B2" s="10" t="s">
        <v>12</v>
      </c>
      <c r="C2" s="10" t="s">
        <v>13</v>
      </c>
      <c r="D2" s="10" t="s">
        <v>14</v>
      </c>
      <c r="E2" s="6" t="s">
        <v>15</v>
      </c>
      <c r="F2" s="6" t="s">
        <v>16</v>
      </c>
      <c r="G2" s="10" t="s">
        <v>17</v>
      </c>
      <c r="H2" s="6" t="s">
        <v>18</v>
      </c>
      <c r="I2" s="6" t="s">
        <v>19</v>
      </c>
      <c r="J2" s="6" t="s">
        <v>20</v>
      </c>
      <c r="K2" s="10" t="s">
        <v>21</v>
      </c>
      <c r="L2" s="10" t="s">
        <v>22</v>
      </c>
      <c r="M2" s="10" t="s">
        <v>18</v>
      </c>
      <c r="N2" s="10" t="s">
        <v>23</v>
      </c>
      <c r="O2" s="10" t="s">
        <v>24</v>
      </c>
      <c r="P2" s="10" t="s">
        <v>25</v>
      </c>
      <c r="Q2" s="6" t="s">
        <v>26</v>
      </c>
      <c r="R2" s="11" t="s">
        <v>27</v>
      </c>
    </row>
    <row r="3" spans="1:18" ht="45" x14ac:dyDescent="0.35">
      <c r="A3" s="12">
        <v>2010</v>
      </c>
      <c r="B3" s="5" t="s">
        <v>28</v>
      </c>
      <c r="C3" s="5" t="s">
        <v>29</v>
      </c>
      <c r="D3" s="5" t="s">
        <v>30</v>
      </c>
      <c r="E3" s="6" t="s">
        <v>31</v>
      </c>
      <c r="F3" s="6" t="str">
        <f t="shared" ref="F3:F17" si="0">E3</f>
        <v>Cellulose</v>
      </c>
      <c r="G3" s="7">
        <v>1000</v>
      </c>
      <c r="H3" s="7" t="s">
        <v>32</v>
      </c>
      <c r="I3" s="7" t="s">
        <v>33</v>
      </c>
      <c r="J3" s="7" t="str">
        <f t="shared" ref="J3:J26" si="1">I3</f>
        <v>Commercial</v>
      </c>
      <c r="K3" s="7" t="s">
        <v>34</v>
      </c>
      <c r="L3" s="7">
        <v>3.8</v>
      </c>
      <c r="M3" s="7" t="s">
        <v>35</v>
      </c>
      <c r="N3" s="5">
        <f t="shared" ref="N3:N12" si="2">L3*1000/G3</f>
        <v>3.8</v>
      </c>
      <c r="O3" s="5" t="s">
        <v>36</v>
      </c>
      <c r="P3" s="5" t="s">
        <v>37</v>
      </c>
      <c r="Q3" s="13" t="s">
        <v>38</v>
      </c>
    </row>
    <row r="4" spans="1:18" ht="45" x14ac:dyDescent="0.35">
      <c r="A4" s="12">
        <v>2010</v>
      </c>
      <c r="B4" s="5" t="s">
        <v>28</v>
      </c>
      <c r="C4" s="5" t="s">
        <v>29</v>
      </c>
      <c r="D4" s="5" t="s">
        <v>30</v>
      </c>
      <c r="E4" s="6" t="s">
        <v>31</v>
      </c>
      <c r="F4" s="6" t="str">
        <f t="shared" si="0"/>
        <v>Cellulose</v>
      </c>
      <c r="G4" s="7">
        <v>1000</v>
      </c>
      <c r="H4" s="7" t="s">
        <v>32</v>
      </c>
      <c r="I4" s="7" t="s">
        <v>33</v>
      </c>
      <c r="J4" s="7" t="str">
        <f t="shared" si="1"/>
        <v>Commercial</v>
      </c>
      <c r="K4" s="7" t="s">
        <v>39</v>
      </c>
      <c r="L4" s="7">
        <v>5.3</v>
      </c>
      <c r="M4" s="7" t="s">
        <v>35</v>
      </c>
      <c r="N4" s="5">
        <f t="shared" si="2"/>
        <v>5.3</v>
      </c>
      <c r="O4" s="5" t="s">
        <v>36</v>
      </c>
      <c r="P4" s="5" t="s">
        <v>40</v>
      </c>
      <c r="Q4" s="13" t="s">
        <v>38</v>
      </c>
    </row>
    <row r="5" spans="1:18" ht="45" x14ac:dyDescent="0.35">
      <c r="A5" s="12">
        <v>2010</v>
      </c>
      <c r="B5" s="5" t="s">
        <v>41</v>
      </c>
      <c r="C5" s="5" t="s">
        <v>29</v>
      </c>
      <c r="D5" s="5" t="s">
        <v>42</v>
      </c>
      <c r="E5" s="6" t="s">
        <v>31</v>
      </c>
      <c r="F5" s="6" t="str">
        <f t="shared" si="0"/>
        <v>Cellulose</v>
      </c>
      <c r="G5" s="7">
        <v>1000</v>
      </c>
      <c r="H5" s="7" t="s">
        <v>32</v>
      </c>
      <c r="I5" s="7" t="s">
        <v>33</v>
      </c>
      <c r="J5" s="7" t="str">
        <f t="shared" si="1"/>
        <v>Commercial</v>
      </c>
      <c r="K5" s="7" t="s">
        <v>34</v>
      </c>
      <c r="L5" s="7">
        <v>1.1000000000000001</v>
      </c>
      <c r="M5" s="14" t="s">
        <v>35</v>
      </c>
      <c r="N5" s="5">
        <f t="shared" si="2"/>
        <v>1.1000000000000001</v>
      </c>
      <c r="O5" s="5" t="s">
        <v>36</v>
      </c>
      <c r="Q5" s="13" t="s">
        <v>38</v>
      </c>
    </row>
    <row r="6" spans="1:18" ht="45" x14ac:dyDescent="0.35">
      <c r="A6" s="12">
        <v>2010</v>
      </c>
      <c r="B6" s="5" t="s">
        <v>41</v>
      </c>
      <c r="C6" s="5" t="s">
        <v>29</v>
      </c>
      <c r="D6" s="5" t="s">
        <v>42</v>
      </c>
      <c r="E6" s="6" t="s">
        <v>31</v>
      </c>
      <c r="F6" s="6" t="str">
        <f t="shared" si="0"/>
        <v>Cellulose</v>
      </c>
      <c r="G6" s="7">
        <v>1000</v>
      </c>
      <c r="H6" s="7" t="s">
        <v>32</v>
      </c>
      <c r="I6" s="7" t="s">
        <v>33</v>
      </c>
      <c r="J6" s="7" t="str">
        <f t="shared" si="1"/>
        <v>Commercial</v>
      </c>
      <c r="K6" s="7" t="s">
        <v>39</v>
      </c>
      <c r="L6" s="7">
        <v>2.5</v>
      </c>
      <c r="M6" s="14" t="s">
        <v>35</v>
      </c>
      <c r="N6" s="5">
        <f t="shared" si="2"/>
        <v>2.5</v>
      </c>
      <c r="O6" s="5" t="s">
        <v>36</v>
      </c>
      <c r="P6" s="5" t="s">
        <v>43</v>
      </c>
      <c r="Q6" s="13" t="s">
        <v>38</v>
      </c>
    </row>
    <row r="7" spans="1:18" ht="45" x14ac:dyDescent="0.35">
      <c r="A7" s="12">
        <v>2010</v>
      </c>
      <c r="B7" s="5" t="s">
        <v>41</v>
      </c>
      <c r="C7" s="5" t="s">
        <v>29</v>
      </c>
      <c r="D7" s="5" t="s">
        <v>42</v>
      </c>
      <c r="E7" s="6" t="s">
        <v>31</v>
      </c>
      <c r="F7" s="6" t="str">
        <f t="shared" si="0"/>
        <v>Cellulose</v>
      </c>
      <c r="G7" s="7">
        <v>1000</v>
      </c>
      <c r="H7" s="7" t="s">
        <v>32</v>
      </c>
      <c r="I7" s="7" t="s">
        <v>33</v>
      </c>
      <c r="J7" s="7" t="str">
        <f t="shared" si="1"/>
        <v>Commercial</v>
      </c>
      <c r="K7" s="7" t="s">
        <v>34</v>
      </c>
      <c r="L7" s="7">
        <v>0.05</v>
      </c>
      <c r="M7" s="14" t="s">
        <v>35</v>
      </c>
      <c r="N7" s="5">
        <f t="shared" si="2"/>
        <v>0.05</v>
      </c>
      <c r="O7" s="5" t="s">
        <v>36</v>
      </c>
      <c r="Q7" s="13" t="s">
        <v>38</v>
      </c>
    </row>
    <row r="8" spans="1:18" ht="45" x14ac:dyDescent="0.35">
      <c r="A8" s="12">
        <v>2010</v>
      </c>
      <c r="B8" s="5" t="s">
        <v>41</v>
      </c>
      <c r="C8" s="5" t="s">
        <v>29</v>
      </c>
      <c r="D8" s="5" t="s">
        <v>42</v>
      </c>
      <c r="E8" s="6" t="s">
        <v>31</v>
      </c>
      <c r="F8" s="6" t="str">
        <f t="shared" si="0"/>
        <v>Cellulose</v>
      </c>
      <c r="G8" s="7">
        <v>1000</v>
      </c>
      <c r="H8" s="7" t="s">
        <v>32</v>
      </c>
      <c r="I8" s="7" t="s">
        <v>33</v>
      </c>
      <c r="J8" s="7" t="str">
        <f t="shared" si="1"/>
        <v>Commercial</v>
      </c>
      <c r="K8" s="7" t="s">
        <v>39</v>
      </c>
      <c r="L8" s="7">
        <v>1.5</v>
      </c>
      <c r="M8" s="7" t="s">
        <v>35</v>
      </c>
      <c r="N8" s="5">
        <f t="shared" si="2"/>
        <v>1.5</v>
      </c>
      <c r="O8" s="5" t="s">
        <v>36</v>
      </c>
      <c r="P8" s="5" t="s">
        <v>44</v>
      </c>
      <c r="Q8" s="13" t="s">
        <v>38</v>
      </c>
    </row>
    <row r="9" spans="1:18" ht="45" x14ac:dyDescent="0.35">
      <c r="A9" s="12">
        <v>2010</v>
      </c>
      <c r="B9" s="5" t="s">
        <v>45</v>
      </c>
      <c r="C9" s="5" t="s">
        <v>29</v>
      </c>
      <c r="D9" s="5" t="s">
        <v>30</v>
      </c>
      <c r="E9" s="6" t="s">
        <v>31</v>
      </c>
      <c r="F9" s="6" t="str">
        <f t="shared" si="0"/>
        <v>Cellulose</v>
      </c>
      <c r="G9" s="7">
        <v>1000</v>
      </c>
      <c r="H9" s="7" t="s">
        <v>32</v>
      </c>
      <c r="I9" s="7" t="s">
        <v>33</v>
      </c>
      <c r="J9" s="7" t="str">
        <f t="shared" si="1"/>
        <v>Commercial</v>
      </c>
      <c r="K9" s="7" t="s">
        <v>34</v>
      </c>
      <c r="L9" s="7">
        <v>0.03</v>
      </c>
      <c r="M9" s="7" t="s">
        <v>35</v>
      </c>
      <c r="N9" s="5">
        <f t="shared" si="2"/>
        <v>0.03</v>
      </c>
      <c r="O9" s="5" t="s">
        <v>36</v>
      </c>
      <c r="Q9" s="13" t="s">
        <v>38</v>
      </c>
    </row>
    <row r="10" spans="1:18" ht="45" x14ac:dyDescent="0.35">
      <c r="A10" s="12">
        <v>2010</v>
      </c>
      <c r="B10" s="5" t="s">
        <v>45</v>
      </c>
      <c r="C10" s="5" t="s">
        <v>29</v>
      </c>
      <c r="D10" s="5" t="s">
        <v>30</v>
      </c>
      <c r="E10" s="6" t="s">
        <v>31</v>
      </c>
      <c r="F10" s="6" t="str">
        <f t="shared" si="0"/>
        <v>Cellulose</v>
      </c>
      <c r="G10" s="7">
        <v>1000</v>
      </c>
      <c r="H10" s="7" t="s">
        <v>32</v>
      </c>
      <c r="I10" s="7" t="s">
        <v>33</v>
      </c>
      <c r="J10" s="7" t="str">
        <f t="shared" si="1"/>
        <v>Commercial</v>
      </c>
      <c r="K10" s="7" t="s">
        <v>39</v>
      </c>
      <c r="L10" s="7">
        <v>1.5</v>
      </c>
      <c r="M10" s="7" t="s">
        <v>35</v>
      </c>
      <c r="N10" s="5">
        <f t="shared" si="2"/>
        <v>1.5</v>
      </c>
      <c r="O10" s="5" t="s">
        <v>36</v>
      </c>
      <c r="P10" s="5" t="s">
        <v>44</v>
      </c>
      <c r="Q10" s="13" t="s">
        <v>38</v>
      </c>
    </row>
    <row r="11" spans="1:18" ht="45" x14ac:dyDescent="0.35">
      <c r="A11" s="12">
        <v>2010</v>
      </c>
      <c r="B11" s="5" t="s">
        <v>45</v>
      </c>
      <c r="C11" s="5" t="s">
        <v>29</v>
      </c>
      <c r="D11" s="5" t="s">
        <v>30</v>
      </c>
      <c r="E11" s="6" t="s">
        <v>31</v>
      </c>
      <c r="F11" s="6" t="str">
        <f t="shared" si="0"/>
        <v>Cellulose</v>
      </c>
      <c r="G11" s="7">
        <v>1000</v>
      </c>
      <c r="H11" s="7" t="s">
        <v>32</v>
      </c>
      <c r="I11" s="7" t="s">
        <v>33</v>
      </c>
      <c r="J11" s="7" t="str">
        <f t="shared" si="1"/>
        <v>Commercial</v>
      </c>
      <c r="K11" s="7" t="s">
        <v>34</v>
      </c>
      <c r="L11" s="7">
        <v>-0.25</v>
      </c>
      <c r="M11" s="7" t="s">
        <v>35</v>
      </c>
      <c r="N11" s="5">
        <f t="shared" si="2"/>
        <v>-0.25</v>
      </c>
      <c r="O11" s="5" t="s">
        <v>36</v>
      </c>
      <c r="Q11" s="13" t="s">
        <v>38</v>
      </c>
    </row>
    <row r="12" spans="1:18" ht="45" x14ac:dyDescent="0.35">
      <c r="A12" s="12">
        <v>2010</v>
      </c>
      <c r="B12" s="5" t="s">
        <v>45</v>
      </c>
      <c r="C12" s="5" t="s">
        <v>29</v>
      </c>
      <c r="D12" s="5" t="s">
        <v>30</v>
      </c>
      <c r="E12" s="6" t="s">
        <v>31</v>
      </c>
      <c r="F12" s="6" t="str">
        <f t="shared" si="0"/>
        <v>Cellulose</v>
      </c>
      <c r="G12" s="7">
        <v>1000</v>
      </c>
      <c r="H12" s="7" t="s">
        <v>32</v>
      </c>
      <c r="I12" s="7" t="s">
        <v>33</v>
      </c>
      <c r="J12" s="7" t="str">
        <f t="shared" si="1"/>
        <v>Commercial</v>
      </c>
      <c r="K12" s="7" t="s">
        <v>39</v>
      </c>
      <c r="L12" s="7">
        <v>1.2</v>
      </c>
      <c r="M12" s="7" t="s">
        <v>35</v>
      </c>
      <c r="N12" s="5">
        <f t="shared" si="2"/>
        <v>1.2</v>
      </c>
      <c r="O12" s="5" t="s">
        <v>36</v>
      </c>
      <c r="P12" s="5" t="s">
        <v>46</v>
      </c>
      <c r="Q12" s="13" t="s">
        <v>38</v>
      </c>
    </row>
    <row r="13" spans="1:18" ht="60" x14ac:dyDescent="0.35">
      <c r="A13" s="12">
        <v>2015</v>
      </c>
      <c r="B13" s="5" t="s">
        <v>47</v>
      </c>
      <c r="C13" s="5" t="s">
        <v>29</v>
      </c>
      <c r="D13" s="5" t="s">
        <v>48</v>
      </c>
      <c r="E13" s="6" t="s">
        <v>31</v>
      </c>
      <c r="F13" s="6" t="str">
        <f t="shared" si="0"/>
        <v>Cellulose</v>
      </c>
      <c r="G13" s="7">
        <v>1000</v>
      </c>
      <c r="H13" s="7" t="s">
        <v>32</v>
      </c>
      <c r="I13" s="7" t="s">
        <v>33</v>
      </c>
      <c r="J13" s="7" t="str">
        <f t="shared" si="1"/>
        <v>Commercial</v>
      </c>
      <c r="K13" s="7" t="s">
        <v>39</v>
      </c>
      <c r="L13" s="7">
        <v>1160</v>
      </c>
      <c r="M13" s="7" t="s">
        <v>49</v>
      </c>
      <c r="N13" s="15">
        <f>L13/G13</f>
        <v>1.1599999999999999</v>
      </c>
      <c r="O13" s="5" t="s">
        <v>50</v>
      </c>
      <c r="P13" s="5" t="s">
        <v>51</v>
      </c>
      <c r="Q13" s="13" t="s">
        <v>52</v>
      </c>
    </row>
    <row r="14" spans="1:18" ht="60" x14ac:dyDescent="0.35">
      <c r="A14" s="12">
        <v>2022</v>
      </c>
      <c r="B14" s="5" t="s">
        <v>53</v>
      </c>
      <c r="C14" s="5" t="s">
        <v>54</v>
      </c>
      <c r="D14" s="5" t="s">
        <v>55</v>
      </c>
      <c r="E14" s="6" t="s">
        <v>31</v>
      </c>
      <c r="F14" s="6" t="str">
        <f t="shared" si="0"/>
        <v>Cellulose</v>
      </c>
      <c r="G14" s="7">
        <v>2</v>
      </c>
      <c r="H14" s="5" t="s">
        <v>56</v>
      </c>
      <c r="I14" s="7" t="s">
        <v>57</v>
      </c>
      <c r="J14" s="7" t="str">
        <f t="shared" si="1"/>
        <v>Lab</v>
      </c>
      <c r="K14" s="7" t="s">
        <v>39</v>
      </c>
      <c r="L14" s="7">
        <v>4.0000000000000001E-3</v>
      </c>
      <c r="M14" s="7" t="s">
        <v>49</v>
      </c>
      <c r="N14" s="5">
        <f>L14/(G14/1000)</f>
        <v>2</v>
      </c>
      <c r="O14" s="5" t="s">
        <v>58</v>
      </c>
      <c r="Q14" s="13" t="s">
        <v>59</v>
      </c>
    </row>
    <row r="15" spans="1:18" ht="90" x14ac:dyDescent="0.35">
      <c r="A15" s="12">
        <v>2015</v>
      </c>
      <c r="B15" s="5" t="s">
        <v>60</v>
      </c>
      <c r="C15" s="5" t="s">
        <v>29</v>
      </c>
      <c r="D15" s="5" t="s">
        <v>61</v>
      </c>
      <c r="E15" s="10" t="s">
        <v>62</v>
      </c>
      <c r="F15" s="6" t="str">
        <f t="shared" si="0"/>
        <v>Hemicellulose</v>
      </c>
      <c r="G15" s="12">
        <v>310000</v>
      </c>
      <c r="H15" s="7" t="s">
        <v>63</v>
      </c>
      <c r="I15" s="7" t="s">
        <v>33</v>
      </c>
      <c r="J15" s="7" t="str">
        <f t="shared" si="1"/>
        <v>Commercial</v>
      </c>
      <c r="K15" s="7" t="s">
        <v>39</v>
      </c>
      <c r="L15" s="7">
        <v>9227000</v>
      </c>
      <c r="M15" s="7" t="s">
        <v>49</v>
      </c>
      <c r="N15" s="16">
        <f>L15/(G15*1000)</f>
        <v>2.9764516129032258E-2</v>
      </c>
      <c r="O15" s="5" t="s">
        <v>64</v>
      </c>
      <c r="P15" s="5" t="s">
        <v>65</v>
      </c>
      <c r="Q15" s="13" t="s">
        <v>66</v>
      </c>
    </row>
    <row r="16" spans="1:18" ht="90" x14ac:dyDescent="0.35">
      <c r="A16" s="12">
        <v>2015</v>
      </c>
      <c r="B16" s="5" t="s">
        <v>60</v>
      </c>
      <c r="C16" s="5" t="s">
        <v>29</v>
      </c>
      <c r="D16" s="5" t="s">
        <v>67</v>
      </c>
      <c r="E16" s="6" t="s">
        <v>62</v>
      </c>
      <c r="F16" s="6" t="str">
        <f t="shared" si="0"/>
        <v>Hemicellulose</v>
      </c>
      <c r="G16" s="12">
        <v>310000</v>
      </c>
      <c r="H16" s="7" t="s">
        <v>63</v>
      </c>
      <c r="I16" s="7" t="s">
        <v>33</v>
      </c>
      <c r="J16" s="7" t="str">
        <f t="shared" si="1"/>
        <v>Commercial</v>
      </c>
      <c r="K16" s="7" t="s">
        <v>39</v>
      </c>
      <c r="L16" s="7">
        <v>10292000</v>
      </c>
      <c r="M16" s="7" t="s">
        <v>49</v>
      </c>
      <c r="N16" s="5">
        <f>L16/(G16*1000)</f>
        <v>3.32E-2</v>
      </c>
      <c r="O16" s="5" t="s">
        <v>68</v>
      </c>
      <c r="P16" s="5" t="s">
        <v>65</v>
      </c>
      <c r="Q16" s="13" t="s">
        <v>66</v>
      </c>
    </row>
    <row r="17" spans="1:18" ht="60" x14ac:dyDescent="0.35">
      <c r="A17" s="12">
        <v>2023</v>
      </c>
      <c r="B17" s="5" t="s">
        <v>69</v>
      </c>
      <c r="C17" s="5" t="s">
        <v>70</v>
      </c>
      <c r="D17" s="5" t="s">
        <v>71</v>
      </c>
      <c r="E17" s="6" t="s">
        <v>62</v>
      </c>
      <c r="F17" s="6" t="str">
        <f t="shared" si="0"/>
        <v>Hemicellulose</v>
      </c>
      <c r="G17" s="7">
        <v>1</v>
      </c>
      <c r="H17" s="7" t="s">
        <v>72</v>
      </c>
      <c r="I17" s="7" t="s">
        <v>57</v>
      </c>
      <c r="J17" s="7" t="str">
        <f t="shared" si="1"/>
        <v>Lab</v>
      </c>
      <c r="K17" s="7" t="s">
        <v>39</v>
      </c>
      <c r="L17" s="7">
        <v>0.27700000000000002</v>
      </c>
      <c r="M17" s="7" t="s">
        <v>49</v>
      </c>
      <c r="N17" s="5">
        <f>L17*1000</f>
        <v>277</v>
      </c>
      <c r="O17" s="5" t="s">
        <v>73</v>
      </c>
      <c r="P17" s="5" t="s">
        <v>74</v>
      </c>
      <c r="Q17" s="13" t="s">
        <v>75</v>
      </c>
    </row>
    <row r="18" spans="1:18" ht="45" x14ac:dyDescent="0.35">
      <c r="A18" s="12">
        <v>2023</v>
      </c>
      <c r="B18" s="5" t="s">
        <v>69</v>
      </c>
      <c r="C18" s="5" t="s">
        <v>70</v>
      </c>
      <c r="D18" s="5" t="s">
        <v>76</v>
      </c>
      <c r="E18" s="10" t="s">
        <v>77</v>
      </c>
      <c r="F18" s="6" t="str">
        <f>E15</f>
        <v>Hemicellulose</v>
      </c>
      <c r="G18" s="7">
        <v>1</v>
      </c>
      <c r="H18" s="7" t="s">
        <v>72</v>
      </c>
      <c r="I18" s="7" t="s">
        <v>57</v>
      </c>
      <c r="J18" s="7" t="str">
        <f t="shared" si="1"/>
        <v>Lab</v>
      </c>
      <c r="K18" s="7" t="s">
        <v>39</v>
      </c>
      <c r="L18" s="7">
        <v>0.30599999999999999</v>
      </c>
      <c r="M18" s="7" t="s">
        <v>49</v>
      </c>
      <c r="N18" s="5">
        <f>L18*1000</f>
        <v>306</v>
      </c>
      <c r="O18" s="5" t="s">
        <v>73</v>
      </c>
      <c r="P18" s="5" t="s">
        <v>78</v>
      </c>
      <c r="Q18" s="13" t="s">
        <v>75</v>
      </c>
    </row>
    <row r="19" spans="1:18" ht="45" x14ac:dyDescent="0.35">
      <c r="A19" s="12">
        <v>2023</v>
      </c>
      <c r="B19" s="5" t="s">
        <v>69</v>
      </c>
      <c r="C19" s="5" t="s">
        <v>70</v>
      </c>
      <c r="D19" s="5" t="s">
        <v>76</v>
      </c>
      <c r="E19" s="10" t="s">
        <v>79</v>
      </c>
      <c r="F19" s="6" t="str">
        <f>E16</f>
        <v>Hemicellulose</v>
      </c>
      <c r="G19" s="7">
        <v>1</v>
      </c>
      <c r="H19" s="7" t="s">
        <v>72</v>
      </c>
      <c r="I19" s="7" t="s">
        <v>57</v>
      </c>
      <c r="J19" s="7" t="str">
        <f t="shared" si="1"/>
        <v>Lab</v>
      </c>
      <c r="K19" s="7" t="s">
        <v>39</v>
      </c>
      <c r="L19" s="7">
        <v>0.26700000000000002</v>
      </c>
      <c r="M19" s="7" t="s">
        <v>49</v>
      </c>
      <c r="N19" s="5">
        <f>L19*1000</f>
        <v>267</v>
      </c>
      <c r="O19" s="5" t="s">
        <v>73</v>
      </c>
      <c r="P19" s="5" t="s">
        <v>80</v>
      </c>
      <c r="Q19" s="13" t="s">
        <v>75</v>
      </c>
    </row>
    <row r="20" spans="1:18" ht="60" x14ac:dyDescent="0.35">
      <c r="A20" s="12">
        <v>2015</v>
      </c>
      <c r="B20" s="5" t="s">
        <v>47</v>
      </c>
      <c r="C20" s="5" t="s">
        <v>29</v>
      </c>
      <c r="D20" s="5" t="s">
        <v>48</v>
      </c>
      <c r="E20" s="6" t="s">
        <v>81</v>
      </c>
      <c r="F20" s="6" t="s">
        <v>1</v>
      </c>
      <c r="G20" s="7">
        <v>1000</v>
      </c>
      <c r="H20" s="7" t="s">
        <v>32</v>
      </c>
      <c r="I20" s="7" t="s">
        <v>33</v>
      </c>
      <c r="J20" s="7" t="str">
        <f t="shared" si="1"/>
        <v>Commercial</v>
      </c>
      <c r="K20" s="7" t="s">
        <v>39</v>
      </c>
      <c r="L20" s="7">
        <v>666</v>
      </c>
      <c r="M20" s="7" t="s">
        <v>49</v>
      </c>
      <c r="N20" s="5">
        <f>L20/1000</f>
        <v>0.66600000000000004</v>
      </c>
      <c r="O20" s="5" t="s">
        <v>82</v>
      </c>
      <c r="P20" s="5" t="s">
        <v>83</v>
      </c>
      <c r="Q20" s="13" t="s">
        <v>52</v>
      </c>
    </row>
    <row r="21" spans="1:18" ht="60" x14ac:dyDescent="0.35">
      <c r="A21" s="12">
        <v>2015</v>
      </c>
      <c r="B21" s="5" t="s">
        <v>47</v>
      </c>
      <c r="C21" s="5" t="s">
        <v>29</v>
      </c>
      <c r="D21" s="5" t="s">
        <v>48</v>
      </c>
      <c r="E21" s="6" t="s">
        <v>84</v>
      </c>
      <c r="F21" s="6" t="s">
        <v>1</v>
      </c>
      <c r="G21" s="7">
        <v>1000</v>
      </c>
      <c r="H21" s="7" t="s">
        <v>32</v>
      </c>
      <c r="I21" s="7" t="s">
        <v>33</v>
      </c>
      <c r="J21" s="7" t="str">
        <f t="shared" si="1"/>
        <v>Commercial</v>
      </c>
      <c r="K21" s="7" t="s">
        <v>39</v>
      </c>
      <c r="L21" s="7">
        <v>1120</v>
      </c>
      <c r="M21" s="7" t="s">
        <v>49</v>
      </c>
      <c r="N21" s="5">
        <f>L21/1000</f>
        <v>1.1200000000000001</v>
      </c>
      <c r="O21" s="5" t="s">
        <v>82</v>
      </c>
      <c r="P21" s="17"/>
      <c r="Q21" s="13" t="s">
        <v>52</v>
      </c>
    </row>
    <row r="22" spans="1:18" ht="45" x14ac:dyDescent="0.35">
      <c r="A22" s="12">
        <v>2021</v>
      </c>
      <c r="B22" s="5" t="s">
        <v>85</v>
      </c>
      <c r="C22" s="5" t="s">
        <v>29</v>
      </c>
      <c r="D22" s="5" t="s">
        <v>86</v>
      </c>
      <c r="E22" s="6" t="s">
        <v>1</v>
      </c>
      <c r="F22" s="6" t="str">
        <f>E22</f>
        <v>Lignin</v>
      </c>
      <c r="G22" s="7">
        <v>1</v>
      </c>
      <c r="H22" s="7" t="s">
        <v>32</v>
      </c>
      <c r="I22" s="7" t="s">
        <v>57</v>
      </c>
      <c r="J22" s="7" t="str">
        <f t="shared" si="1"/>
        <v>Lab</v>
      </c>
      <c r="K22" s="7" t="s">
        <v>39</v>
      </c>
      <c r="L22" s="7">
        <v>2.14</v>
      </c>
      <c r="M22" s="7" t="s">
        <v>49</v>
      </c>
      <c r="N22" s="7">
        <f>L22</f>
        <v>2.14</v>
      </c>
      <c r="O22" s="5" t="s">
        <v>87</v>
      </c>
      <c r="P22" s="17" t="s">
        <v>88</v>
      </c>
      <c r="Q22" s="13" t="s">
        <v>89</v>
      </c>
    </row>
    <row r="23" spans="1:18" ht="60" x14ac:dyDescent="0.35">
      <c r="A23" s="12">
        <v>2021</v>
      </c>
      <c r="B23" s="5" t="s">
        <v>90</v>
      </c>
      <c r="C23" s="5" t="s">
        <v>29</v>
      </c>
      <c r="D23" s="5" t="s">
        <v>91</v>
      </c>
      <c r="E23" s="6" t="s">
        <v>1</v>
      </c>
      <c r="F23" s="6" t="str">
        <f>E23</f>
        <v>Lignin</v>
      </c>
      <c r="G23" s="7">
        <v>1</v>
      </c>
      <c r="H23" s="7" t="s">
        <v>32</v>
      </c>
      <c r="I23" s="7" t="s">
        <v>57</v>
      </c>
      <c r="J23" s="7" t="str">
        <f t="shared" si="1"/>
        <v>Lab</v>
      </c>
      <c r="K23" s="7" t="s">
        <v>39</v>
      </c>
      <c r="L23" s="7">
        <v>1.39</v>
      </c>
      <c r="M23" s="7" t="s">
        <v>49</v>
      </c>
      <c r="N23" s="7">
        <f>L23</f>
        <v>1.39</v>
      </c>
      <c r="O23" s="5" t="s">
        <v>87</v>
      </c>
      <c r="P23" s="17" t="s">
        <v>92</v>
      </c>
      <c r="Q23" s="13" t="s">
        <v>89</v>
      </c>
    </row>
    <row r="24" spans="1:18" ht="90" x14ac:dyDescent="0.35">
      <c r="A24" s="12">
        <v>2021</v>
      </c>
      <c r="B24" s="5" t="s">
        <v>90</v>
      </c>
      <c r="C24" s="5" t="s">
        <v>29</v>
      </c>
      <c r="D24" s="5" t="s">
        <v>93</v>
      </c>
      <c r="E24" s="6" t="s">
        <v>1</v>
      </c>
      <c r="F24" s="6" t="str">
        <f>E24</f>
        <v>Lignin</v>
      </c>
      <c r="G24" s="7">
        <v>1</v>
      </c>
      <c r="H24" s="7" t="s">
        <v>32</v>
      </c>
      <c r="I24" s="7" t="s">
        <v>57</v>
      </c>
      <c r="J24" s="7" t="str">
        <f t="shared" si="1"/>
        <v>Lab</v>
      </c>
      <c r="K24" s="7" t="s">
        <v>39</v>
      </c>
      <c r="L24" s="7">
        <v>0.23</v>
      </c>
      <c r="M24" s="7" t="s">
        <v>49</v>
      </c>
      <c r="N24" s="7">
        <f>L24</f>
        <v>0.23</v>
      </c>
      <c r="O24" s="5" t="s">
        <v>87</v>
      </c>
      <c r="P24" s="17" t="s">
        <v>94</v>
      </c>
      <c r="Q24" s="13" t="s">
        <v>89</v>
      </c>
    </row>
    <row r="25" spans="1:18" ht="60" x14ac:dyDescent="0.35">
      <c r="A25" s="12">
        <v>2023</v>
      </c>
      <c r="B25" s="5" t="s">
        <v>95</v>
      </c>
      <c r="C25" s="5" t="s">
        <v>29</v>
      </c>
      <c r="D25" s="18" t="s">
        <v>96</v>
      </c>
      <c r="E25" s="6" t="s">
        <v>1</v>
      </c>
      <c r="F25" s="6" t="str">
        <f>E25</f>
        <v>Lignin</v>
      </c>
      <c r="G25" s="7">
        <v>1</v>
      </c>
      <c r="H25" s="7" t="s">
        <v>32</v>
      </c>
      <c r="I25" s="7" t="s">
        <v>33</v>
      </c>
      <c r="J25" s="7" t="str">
        <f t="shared" si="1"/>
        <v>Commercial</v>
      </c>
      <c r="K25" s="7" t="s">
        <v>39</v>
      </c>
      <c r="L25" s="7">
        <v>0.77</v>
      </c>
      <c r="M25" s="7" t="s">
        <v>49</v>
      </c>
      <c r="N25" s="5">
        <f>L25</f>
        <v>0.77</v>
      </c>
      <c r="O25" s="5" t="s">
        <v>97</v>
      </c>
      <c r="P25" s="17" t="s">
        <v>98</v>
      </c>
      <c r="Q25" s="13" t="s">
        <v>99</v>
      </c>
      <c r="R25" s="11" t="s">
        <v>100</v>
      </c>
    </row>
    <row r="26" spans="1:18" ht="60" x14ac:dyDescent="0.35">
      <c r="A26" s="12">
        <v>2023</v>
      </c>
      <c r="B26" s="5" t="s">
        <v>95</v>
      </c>
      <c r="C26" s="5" t="s">
        <v>29</v>
      </c>
      <c r="D26" s="18" t="s">
        <v>96</v>
      </c>
      <c r="E26" s="6" t="s">
        <v>1</v>
      </c>
      <c r="F26" s="6" t="str">
        <f>E26</f>
        <v>Lignin</v>
      </c>
      <c r="G26" s="7">
        <v>1</v>
      </c>
      <c r="H26" s="7" t="s">
        <v>32</v>
      </c>
      <c r="I26" s="7" t="s">
        <v>33</v>
      </c>
      <c r="J26" s="7" t="str">
        <f t="shared" si="1"/>
        <v>Commercial</v>
      </c>
      <c r="K26" s="7" t="s">
        <v>34</v>
      </c>
      <c r="L26" s="19" t="s">
        <v>101</v>
      </c>
      <c r="M26" s="7" t="s">
        <v>49</v>
      </c>
      <c r="N26" s="5" t="str">
        <f>L26</f>
        <v>−4.71</v>
      </c>
      <c r="O26" s="5" t="s">
        <v>97</v>
      </c>
      <c r="P26" s="17" t="s">
        <v>102</v>
      </c>
      <c r="Q26" s="13" t="s">
        <v>99</v>
      </c>
      <c r="R26" s="11" t="s">
        <v>100</v>
      </c>
    </row>
    <row r="27" spans="1:18" ht="120" x14ac:dyDescent="0.35">
      <c r="A27" s="12">
        <v>2012</v>
      </c>
      <c r="B27" s="5" t="s">
        <v>103</v>
      </c>
      <c r="C27" s="5" t="s">
        <v>54</v>
      </c>
      <c r="D27" s="5" t="s">
        <v>104</v>
      </c>
      <c r="E27" s="6" t="s">
        <v>105</v>
      </c>
      <c r="F27" s="6" t="s">
        <v>2</v>
      </c>
      <c r="G27" s="7">
        <v>1000</v>
      </c>
      <c r="H27" s="7" t="s">
        <v>32</v>
      </c>
      <c r="I27" s="7" t="s">
        <v>106</v>
      </c>
      <c r="J27" s="7" t="str">
        <f>I65</f>
        <v>Commercial</v>
      </c>
      <c r="K27" s="7" t="s">
        <v>39</v>
      </c>
      <c r="L27" s="7">
        <v>1200</v>
      </c>
      <c r="M27" s="7" t="s">
        <v>49</v>
      </c>
      <c r="N27" s="5">
        <f t="shared" ref="N27:N32" si="3">L27/G27</f>
        <v>1.2</v>
      </c>
      <c r="O27" s="5" t="s">
        <v>107</v>
      </c>
      <c r="P27" s="5" t="s">
        <v>108</v>
      </c>
      <c r="Q27" s="20" t="s">
        <v>109</v>
      </c>
    </row>
    <row r="28" spans="1:18" ht="90" x14ac:dyDescent="0.35">
      <c r="A28" s="12">
        <v>2012</v>
      </c>
      <c r="B28" s="5" t="s">
        <v>103</v>
      </c>
      <c r="C28" s="5" t="s">
        <v>54</v>
      </c>
      <c r="D28" s="5" t="s">
        <v>104</v>
      </c>
      <c r="E28" s="6" t="s">
        <v>105</v>
      </c>
      <c r="F28" s="6" t="s">
        <v>2</v>
      </c>
      <c r="G28" s="7">
        <v>1000</v>
      </c>
      <c r="H28" s="7" t="s">
        <v>32</v>
      </c>
      <c r="I28" s="7" t="s">
        <v>110</v>
      </c>
      <c r="J28" s="7" t="str">
        <f t="shared" ref="J28:J65" si="4">I28</f>
        <v>Pilot</v>
      </c>
      <c r="K28" s="7" t="s">
        <v>39</v>
      </c>
      <c r="L28" s="7">
        <v>3100</v>
      </c>
      <c r="M28" s="7" t="s">
        <v>49</v>
      </c>
      <c r="N28" s="5">
        <f t="shared" si="3"/>
        <v>3.1</v>
      </c>
      <c r="O28" s="5" t="s">
        <v>107</v>
      </c>
      <c r="P28" s="5" t="s">
        <v>111</v>
      </c>
      <c r="Q28" s="20" t="s">
        <v>109</v>
      </c>
    </row>
    <row r="29" spans="1:18" ht="75" x14ac:dyDescent="0.35">
      <c r="A29" s="12">
        <v>2012</v>
      </c>
      <c r="B29" s="5" t="s">
        <v>103</v>
      </c>
      <c r="C29" s="5" t="s">
        <v>54</v>
      </c>
      <c r="D29" s="5" t="s">
        <v>112</v>
      </c>
      <c r="E29" s="6" t="s">
        <v>105</v>
      </c>
      <c r="F29" s="6" t="s">
        <v>2</v>
      </c>
      <c r="G29" s="7">
        <v>1000</v>
      </c>
      <c r="H29" s="7" t="s">
        <v>32</v>
      </c>
      <c r="I29" s="7" t="s">
        <v>110</v>
      </c>
      <c r="J29" s="7" t="str">
        <f t="shared" si="4"/>
        <v>Pilot</v>
      </c>
      <c r="K29" s="7" t="s">
        <v>39</v>
      </c>
      <c r="L29" s="7">
        <v>1000</v>
      </c>
      <c r="M29" s="7" t="s">
        <v>49</v>
      </c>
      <c r="N29" s="5">
        <f t="shared" si="3"/>
        <v>1</v>
      </c>
      <c r="O29" s="5" t="s">
        <v>107</v>
      </c>
      <c r="Q29" s="20" t="s">
        <v>109</v>
      </c>
    </row>
    <row r="30" spans="1:18" ht="75" x14ac:dyDescent="0.35">
      <c r="A30" s="12">
        <v>2012</v>
      </c>
      <c r="B30" s="5" t="s">
        <v>103</v>
      </c>
      <c r="C30" s="5" t="s">
        <v>54</v>
      </c>
      <c r="D30" s="5" t="s">
        <v>112</v>
      </c>
      <c r="E30" s="6" t="s">
        <v>105</v>
      </c>
      <c r="F30" s="6" t="s">
        <v>2</v>
      </c>
      <c r="G30" s="7">
        <v>1000</v>
      </c>
      <c r="H30" s="7" t="s">
        <v>32</v>
      </c>
      <c r="I30" s="7" t="s">
        <v>110</v>
      </c>
      <c r="J30" s="7" t="str">
        <f t="shared" si="4"/>
        <v>Pilot</v>
      </c>
      <c r="K30" s="7" t="s">
        <v>39</v>
      </c>
      <c r="L30" s="7">
        <v>1800</v>
      </c>
      <c r="M30" s="7" t="s">
        <v>49</v>
      </c>
      <c r="N30" s="5">
        <f t="shared" si="3"/>
        <v>1.8</v>
      </c>
      <c r="O30" s="5" t="s">
        <v>107</v>
      </c>
      <c r="Q30" s="20" t="s">
        <v>109</v>
      </c>
    </row>
    <row r="31" spans="1:18" ht="75" x14ac:dyDescent="0.35">
      <c r="A31" s="12">
        <v>2012</v>
      </c>
      <c r="B31" s="5" t="s">
        <v>103</v>
      </c>
      <c r="C31" s="5" t="s">
        <v>54</v>
      </c>
      <c r="D31" s="5" t="s">
        <v>113</v>
      </c>
      <c r="E31" s="6" t="s">
        <v>105</v>
      </c>
      <c r="F31" s="6" t="s">
        <v>2</v>
      </c>
      <c r="G31" s="7">
        <v>1000</v>
      </c>
      <c r="H31" s="7" t="s">
        <v>32</v>
      </c>
      <c r="I31" s="7" t="s">
        <v>110</v>
      </c>
      <c r="J31" s="7" t="str">
        <f t="shared" si="4"/>
        <v>Pilot</v>
      </c>
      <c r="K31" s="7" t="s">
        <v>39</v>
      </c>
      <c r="L31" s="7">
        <v>750</v>
      </c>
      <c r="M31" s="7" t="s">
        <v>49</v>
      </c>
      <c r="N31" s="5">
        <f t="shared" si="3"/>
        <v>0.75</v>
      </c>
      <c r="O31" s="5" t="s">
        <v>107</v>
      </c>
      <c r="Q31" s="20" t="s">
        <v>109</v>
      </c>
    </row>
    <row r="32" spans="1:18" ht="75" x14ac:dyDescent="0.35">
      <c r="A32" s="12">
        <v>2012</v>
      </c>
      <c r="B32" s="5" t="s">
        <v>103</v>
      </c>
      <c r="C32" s="5" t="s">
        <v>54</v>
      </c>
      <c r="D32" s="5" t="s">
        <v>113</v>
      </c>
      <c r="E32" s="6" t="s">
        <v>105</v>
      </c>
      <c r="F32" s="6" t="s">
        <v>2</v>
      </c>
      <c r="G32" s="7">
        <v>1000</v>
      </c>
      <c r="H32" s="7" t="s">
        <v>32</v>
      </c>
      <c r="I32" s="7" t="s">
        <v>110</v>
      </c>
      <c r="J32" s="7" t="str">
        <f t="shared" si="4"/>
        <v>Pilot</v>
      </c>
      <c r="K32" s="7" t="s">
        <v>39</v>
      </c>
      <c r="L32" s="7">
        <v>1000</v>
      </c>
      <c r="M32" s="7" t="s">
        <v>49</v>
      </c>
      <c r="N32" s="5">
        <f t="shared" si="3"/>
        <v>1</v>
      </c>
      <c r="O32" s="5" t="s">
        <v>107</v>
      </c>
      <c r="Q32" s="20" t="s">
        <v>109</v>
      </c>
    </row>
    <row r="33" spans="1:18" ht="135" x14ac:dyDescent="0.35">
      <c r="A33" s="12">
        <v>2013</v>
      </c>
      <c r="B33" s="5" t="s">
        <v>114</v>
      </c>
      <c r="C33" s="5" t="s">
        <v>54</v>
      </c>
      <c r="D33" s="5" t="s">
        <v>115</v>
      </c>
      <c r="E33" s="10" t="s">
        <v>116</v>
      </c>
      <c r="F33" s="6" t="s">
        <v>2</v>
      </c>
      <c r="G33" s="7">
        <v>10</v>
      </c>
      <c r="H33" s="7" t="s">
        <v>72</v>
      </c>
      <c r="I33" s="7" t="s">
        <v>57</v>
      </c>
      <c r="J33" s="7" t="str">
        <f t="shared" si="4"/>
        <v>Lab</v>
      </c>
      <c r="K33" s="7" t="s">
        <v>39</v>
      </c>
      <c r="L33" s="7">
        <v>9.8000000000000007</v>
      </c>
      <c r="M33" s="7" t="s">
        <v>117</v>
      </c>
      <c r="N33" s="5">
        <f>L33*100</f>
        <v>980.00000000000011</v>
      </c>
      <c r="O33" s="5" t="s">
        <v>118</v>
      </c>
      <c r="P33" s="5" t="s">
        <v>119</v>
      </c>
      <c r="Q33" s="5" t="s">
        <v>120</v>
      </c>
    </row>
    <row r="34" spans="1:18" ht="60" x14ac:dyDescent="0.35">
      <c r="A34" s="12">
        <v>2013</v>
      </c>
      <c r="B34" s="5" t="s">
        <v>114</v>
      </c>
      <c r="C34" s="5" t="s">
        <v>54</v>
      </c>
      <c r="D34" s="5" t="s">
        <v>121</v>
      </c>
      <c r="E34" s="10" t="s">
        <v>116</v>
      </c>
      <c r="F34" s="6" t="s">
        <v>2</v>
      </c>
      <c r="G34" s="7">
        <v>10</v>
      </c>
      <c r="H34" s="7" t="s">
        <v>72</v>
      </c>
      <c r="I34" s="7" t="s">
        <v>57</v>
      </c>
      <c r="J34" s="7" t="str">
        <f t="shared" si="4"/>
        <v>Lab</v>
      </c>
      <c r="K34" s="21" t="s">
        <v>39</v>
      </c>
      <c r="L34" s="7">
        <v>1.9</v>
      </c>
      <c r="M34" s="7" t="s">
        <v>49</v>
      </c>
      <c r="N34" s="5">
        <f>L34*100</f>
        <v>190</v>
      </c>
      <c r="O34" s="5" t="s">
        <v>118</v>
      </c>
      <c r="Q34" s="5" t="s">
        <v>120</v>
      </c>
    </row>
    <row r="35" spans="1:18" ht="90" x14ac:dyDescent="0.35">
      <c r="A35" s="12">
        <v>2013</v>
      </c>
      <c r="B35" s="5" t="s">
        <v>114</v>
      </c>
      <c r="C35" s="5" t="s">
        <v>54</v>
      </c>
      <c r="D35" s="5" t="s">
        <v>122</v>
      </c>
      <c r="E35" s="10" t="s">
        <v>116</v>
      </c>
      <c r="F35" s="6" t="s">
        <v>2</v>
      </c>
      <c r="G35" s="7">
        <v>10</v>
      </c>
      <c r="H35" s="7" t="s">
        <v>72</v>
      </c>
      <c r="I35" s="7" t="s">
        <v>57</v>
      </c>
      <c r="J35" s="7" t="str">
        <f t="shared" si="4"/>
        <v>Lab</v>
      </c>
      <c r="K35" s="21" t="s">
        <v>39</v>
      </c>
      <c r="L35" s="7">
        <v>11.6</v>
      </c>
      <c r="M35" s="22" t="s">
        <v>49</v>
      </c>
      <c r="N35" s="5">
        <f>L35*100</f>
        <v>1160</v>
      </c>
      <c r="O35" s="5" t="s">
        <v>118</v>
      </c>
      <c r="Q35" s="5" t="s">
        <v>120</v>
      </c>
    </row>
    <row r="36" spans="1:18" ht="75" x14ac:dyDescent="0.35">
      <c r="A36" s="12">
        <v>2013</v>
      </c>
      <c r="B36" s="5" t="s">
        <v>114</v>
      </c>
      <c r="C36" s="5" t="s">
        <v>54</v>
      </c>
      <c r="D36" s="5" t="s">
        <v>123</v>
      </c>
      <c r="E36" s="10" t="s">
        <v>116</v>
      </c>
      <c r="F36" s="6" t="s">
        <v>2</v>
      </c>
      <c r="G36" s="7">
        <v>10</v>
      </c>
      <c r="H36" s="7" t="s">
        <v>72</v>
      </c>
      <c r="I36" s="7" t="s">
        <v>57</v>
      </c>
      <c r="J36" s="7" t="str">
        <f t="shared" si="4"/>
        <v>Lab</v>
      </c>
      <c r="K36" s="21" t="s">
        <v>39</v>
      </c>
      <c r="L36" s="7">
        <v>3.6</v>
      </c>
      <c r="M36" s="22" t="s">
        <v>49</v>
      </c>
      <c r="N36" s="5">
        <f>L36*100</f>
        <v>360</v>
      </c>
      <c r="O36" s="5" t="s">
        <v>118</v>
      </c>
      <c r="Q36" s="5" t="s">
        <v>120</v>
      </c>
    </row>
    <row r="37" spans="1:18" ht="60" x14ac:dyDescent="0.35">
      <c r="A37" s="12">
        <v>2015</v>
      </c>
      <c r="B37" s="5" t="s">
        <v>124</v>
      </c>
      <c r="C37" s="5" t="s">
        <v>54</v>
      </c>
      <c r="D37" s="5" t="s">
        <v>125</v>
      </c>
      <c r="E37" s="6" t="s">
        <v>105</v>
      </c>
      <c r="F37" s="6" t="s">
        <v>2</v>
      </c>
      <c r="G37" s="7">
        <v>1</v>
      </c>
      <c r="H37" s="7" t="s">
        <v>32</v>
      </c>
      <c r="I37" s="7" t="s">
        <v>110</v>
      </c>
      <c r="J37" s="7" t="str">
        <f t="shared" si="4"/>
        <v>Pilot</v>
      </c>
      <c r="K37" s="7" t="s">
        <v>39</v>
      </c>
      <c r="L37" s="7">
        <v>0.79</v>
      </c>
      <c r="M37" s="7" t="s">
        <v>49</v>
      </c>
      <c r="N37" s="5">
        <f>L37</f>
        <v>0.79</v>
      </c>
      <c r="O37" s="5" t="s">
        <v>126</v>
      </c>
      <c r="Q37" s="20" t="s">
        <v>127</v>
      </c>
      <c r="R37" s="8" t="s">
        <v>128</v>
      </c>
    </row>
    <row r="38" spans="1:18" ht="75" x14ac:dyDescent="0.35">
      <c r="A38" s="12">
        <v>2015</v>
      </c>
      <c r="B38" s="5" t="s">
        <v>124</v>
      </c>
      <c r="C38" s="5" t="s">
        <v>54</v>
      </c>
      <c r="D38" s="5" t="s">
        <v>129</v>
      </c>
      <c r="E38" s="6" t="s">
        <v>105</v>
      </c>
      <c r="F38" s="6" t="s">
        <v>2</v>
      </c>
      <c r="G38" s="7">
        <v>1</v>
      </c>
      <c r="H38" s="7" t="s">
        <v>32</v>
      </c>
      <c r="I38" s="7" t="s">
        <v>110</v>
      </c>
      <c r="J38" s="7" t="str">
        <f t="shared" si="4"/>
        <v>Pilot</v>
      </c>
      <c r="K38" s="7" t="s">
        <v>39</v>
      </c>
      <c r="L38" s="7">
        <v>99</v>
      </c>
      <c r="M38" s="7" t="s">
        <v>49</v>
      </c>
      <c r="N38" s="5">
        <f>L38</f>
        <v>99</v>
      </c>
      <c r="O38" s="5" t="s">
        <v>126</v>
      </c>
      <c r="P38" s="5" t="s">
        <v>130</v>
      </c>
      <c r="Q38" s="20" t="s">
        <v>127</v>
      </c>
      <c r="R38" s="8" t="s">
        <v>128</v>
      </c>
    </row>
    <row r="39" spans="1:18" ht="60" x14ac:dyDescent="0.35">
      <c r="A39" s="12">
        <v>2015</v>
      </c>
      <c r="B39" s="5" t="s">
        <v>124</v>
      </c>
      <c r="C39" s="5" t="s">
        <v>54</v>
      </c>
      <c r="D39" s="5" t="s">
        <v>131</v>
      </c>
      <c r="E39" s="6" t="s">
        <v>105</v>
      </c>
      <c r="F39" s="6" t="s">
        <v>2</v>
      </c>
      <c r="G39" s="7">
        <v>1</v>
      </c>
      <c r="H39" s="7" t="s">
        <v>32</v>
      </c>
      <c r="I39" s="7" t="s">
        <v>110</v>
      </c>
      <c r="J39" s="7" t="str">
        <f t="shared" si="4"/>
        <v>Pilot</v>
      </c>
      <c r="K39" s="7" t="s">
        <v>39</v>
      </c>
      <c r="L39" s="7">
        <v>1.2</v>
      </c>
      <c r="M39" s="7" t="s">
        <v>49</v>
      </c>
      <c r="N39" s="5">
        <f>L39</f>
        <v>1.2</v>
      </c>
      <c r="O39" s="5" t="s">
        <v>126</v>
      </c>
      <c r="Q39" s="20" t="s">
        <v>127</v>
      </c>
      <c r="R39" s="8" t="s">
        <v>128</v>
      </c>
    </row>
    <row r="40" spans="1:18" ht="180" x14ac:dyDescent="0.35">
      <c r="A40" s="12">
        <v>2015</v>
      </c>
      <c r="B40" s="5" t="s">
        <v>132</v>
      </c>
      <c r="C40" s="5" t="s">
        <v>133</v>
      </c>
      <c r="D40" s="5" t="s">
        <v>134</v>
      </c>
      <c r="E40" s="6" t="s">
        <v>116</v>
      </c>
      <c r="F40" s="6" t="s">
        <v>2</v>
      </c>
      <c r="G40" s="7">
        <v>10</v>
      </c>
      <c r="H40" s="7" t="s">
        <v>72</v>
      </c>
      <c r="I40" s="7" t="s">
        <v>57</v>
      </c>
      <c r="J40" s="7" t="str">
        <f t="shared" si="4"/>
        <v>Lab</v>
      </c>
      <c r="K40" s="7" t="s">
        <v>39</v>
      </c>
      <c r="L40" s="7">
        <v>1.5</v>
      </c>
      <c r="M40" s="7" t="s">
        <v>49</v>
      </c>
      <c r="N40" s="5">
        <f t="shared" ref="N40:N45" si="5">L40*100</f>
        <v>150</v>
      </c>
      <c r="O40" s="5" t="s">
        <v>135</v>
      </c>
      <c r="Q40" s="20" t="s">
        <v>136</v>
      </c>
    </row>
    <row r="41" spans="1:18" ht="150" x14ac:dyDescent="0.35">
      <c r="A41" s="12">
        <v>2015</v>
      </c>
      <c r="B41" s="5" t="s">
        <v>132</v>
      </c>
      <c r="C41" s="5" t="s">
        <v>133</v>
      </c>
      <c r="D41" s="5" t="s">
        <v>137</v>
      </c>
      <c r="E41" s="6" t="s">
        <v>116</v>
      </c>
      <c r="F41" s="6" t="s">
        <v>2</v>
      </c>
      <c r="G41" s="7">
        <v>10</v>
      </c>
      <c r="H41" s="7" t="s">
        <v>72</v>
      </c>
      <c r="I41" s="7" t="s">
        <v>57</v>
      </c>
      <c r="J41" s="7" t="str">
        <f t="shared" si="4"/>
        <v>Lab</v>
      </c>
      <c r="K41" s="7" t="s">
        <v>39</v>
      </c>
      <c r="L41" s="7">
        <v>1.6</v>
      </c>
      <c r="M41" s="7" t="s">
        <v>49</v>
      </c>
      <c r="N41" s="5">
        <f t="shared" si="5"/>
        <v>160</v>
      </c>
      <c r="O41" s="5" t="s">
        <v>135</v>
      </c>
      <c r="Q41" s="20" t="s">
        <v>136</v>
      </c>
    </row>
    <row r="42" spans="1:18" ht="150" x14ac:dyDescent="0.35">
      <c r="A42" s="12">
        <v>2015</v>
      </c>
      <c r="B42" s="5" t="s">
        <v>132</v>
      </c>
      <c r="C42" s="5" t="s">
        <v>133</v>
      </c>
      <c r="D42" s="5" t="s">
        <v>138</v>
      </c>
      <c r="E42" s="6" t="s">
        <v>116</v>
      </c>
      <c r="F42" s="6" t="s">
        <v>2</v>
      </c>
      <c r="G42" s="7">
        <v>10</v>
      </c>
      <c r="H42" s="7" t="s">
        <v>72</v>
      </c>
      <c r="I42" s="7" t="s">
        <v>57</v>
      </c>
      <c r="J42" s="7" t="str">
        <f t="shared" si="4"/>
        <v>Lab</v>
      </c>
      <c r="K42" s="7" t="s">
        <v>39</v>
      </c>
      <c r="L42" s="7">
        <v>1.5</v>
      </c>
      <c r="M42" s="7" t="s">
        <v>49</v>
      </c>
      <c r="N42" s="5">
        <f t="shared" si="5"/>
        <v>150</v>
      </c>
      <c r="O42" s="5" t="s">
        <v>135</v>
      </c>
      <c r="Q42" s="20" t="s">
        <v>136</v>
      </c>
    </row>
    <row r="43" spans="1:18" ht="150" x14ac:dyDescent="0.35">
      <c r="A43" s="12">
        <v>2015</v>
      </c>
      <c r="B43" s="5" t="s">
        <v>132</v>
      </c>
      <c r="C43" s="5" t="s">
        <v>133</v>
      </c>
      <c r="D43" s="5" t="s">
        <v>138</v>
      </c>
      <c r="E43" s="6" t="s">
        <v>116</v>
      </c>
      <c r="F43" s="6" t="s">
        <v>2</v>
      </c>
      <c r="G43" s="7">
        <v>10</v>
      </c>
      <c r="H43" s="7" t="s">
        <v>72</v>
      </c>
      <c r="I43" s="7" t="s">
        <v>57</v>
      </c>
      <c r="J43" s="7" t="str">
        <f t="shared" si="4"/>
        <v>Lab</v>
      </c>
      <c r="K43" s="7" t="s">
        <v>39</v>
      </c>
      <c r="L43" s="7">
        <v>1.6</v>
      </c>
      <c r="M43" s="7" t="s">
        <v>49</v>
      </c>
      <c r="N43" s="5">
        <f t="shared" si="5"/>
        <v>160</v>
      </c>
      <c r="O43" s="5" t="s">
        <v>135</v>
      </c>
      <c r="Q43" s="20" t="s">
        <v>136</v>
      </c>
    </row>
    <row r="44" spans="1:18" ht="135" x14ac:dyDescent="0.35">
      <c r="A44" s="12">
        <v>2015</v>
      </c>
      <c r="B44" s="5" t="s">
        <v>132</v>
      </c>
      <c r="C44" s="5" t="s">
        <v>133</v>
      </c>
      <c r="D44" s="5" t="s">
        <v>139</v>
      </c>
      <c r="E44" s="6" t="s">
        <v>116</v>
      </c>
      <c r="F44" s="6" t="s">
        <v>2</v>
      </c>
      <c r="G44" s="7">
        <v>10</v>
      </c>
      <c r="H44" s="7" t="s">
        <v>72</v>
      </c>
      <c r="I44" s="7" t="s">
        <v>57</v>
      </c>
      <c r="J44" s="7" t="str">
        <f t="shared" si="4"/>
        <v>Lab</v>
      </c>
      <c r="K44" s="7" t="s">
        <v>39</v>
      </c>
      <c r="L44" s="7">
        <v>1.5</v>
      </c>
      <c r="M44" s="7" t="s">
        <v>49</v>
      </c>
      <c r="N44" s="5">
        <f t="shared" si="5"/>
        <v>150</v>
      </c>
      <c r="O44" s="5" t="s">
        <v>135</v>
      </c>
      <c r="Q44" s="20" t="s">
        <v>136</v>
      </c>
    </row>
    <row r="45" spans="1:18" ht="135" x14ac:dyDescent="0.35">
      <c r="A45" s="12">
        <v>2015</v>
      </c>
      <c r="B45" s="5" t="s">
        <v>132</v>
      </c>
      <c r="C45" s="5" t="s">
        <v>133</v>
      </c>
      <c r="D45" s="5" t="s">
        <v>139</v>
      </c>
      <c r="E45" s="6" t="s">
        <v>116</v>
      </c>
      <c r="F45" s="6" t="s">
        <v>2</v>
      </c>
      <c r="G45" s="7">
        <v>10</v>
      </c>
      <c r="H45" s="7" t="s">
        <v>72</v>
      </c>
      <c r="I45" s="7" t="s">
        <v>57</v>
      </c>
      <c r="J45" s="7" t="str">
        <f t="shared" si="4"/>
        <v>Lab</v>
      </c>
      <c r="K45" s="7" t="s">
        <v>39</v>
      </c>
      <c r="L45" s="7">
        <v>1.6</v>
      </c>
      <c r="M45" s="7" t="s">
        <v>49</v>
      </c>
      <c r="N45" s="5">
        <f t="shared" si="5"/>
        <v>160</v>
      </c>
      <c r="O45" s="5" t="s">
        <v>135</v>
      </c>
      <c r="Q45" s="20" t="s">
        <v>136</v>
      </c>
    </row>
    <row r="46" spans="1:18" ht="90" x14ac:dyDescent="0.35">
      <c r="A46" s="12">
        <v>2017</v>
      </c>
      <c r="B46" s="5" t="s">
        <v>132</v>
      </c>
      <c r="C46" s="5" t="s">
        <v>133</v>
      </c>
      <c r="D46" s="5" t="s">
        <v>140</v>
      </c>
      <c r="E46" s="6" t="s">
        <v>105</v>
      </c>
      <c r="F46" s="6" t="s">
        <v>2</v>
      </c>
      <c r="G46" s="5">
        <v>1</v>
      </c>
      <c r="H46" s="5" t="s">
        <v>141</v>
      </c>
      <c r="I46" s="7" t="s">
        <v>33</v>
      </c>
      <c r="J46" s="7" t="str">
        <f t="shared" si="4"/>
        <v>Commercial</v>
      </c>
      <c r="K46" s="7" t="s">
        <v>39</v>
      </c>
      <c r="L46" s="7">
        <v>5.8599999999999999E-2</v>
      </c>
      <c r="M46" s="7" t="s">
        <v>49</v>
      </c>
      <c r="N46" s="5">
        <f t="shared" ref="N46:N52" si="6">L46</f>
        <v>5.8599999999999999E-2</v>
      </c>
      <c r="O46" s="5" t="s">
        <v>142</v>
      </c>
      <c r="P46" s="5" t="s">
        <v>143</v>
      </c>
      <c r="Q46" s="13" t="s">
        <v>144</v>
      </c>
    </row>
    <row r="47" spans="1:18" ht="60" x14ac:dyDescent="0.35">
      <c r="A47" s="12">
        <v>2020</v>
      </c>
      <c r="B47" s="5" t="s">
        <v>145</v>
      </c>
      <c r="C47" s="5" t="s">
        <v>146</v>
      </c>
      <c r="D47" s="5" t="s">
        <v>147</v>
      </c>
      <c r="E47" s="6" t="s">
        <v>105</v>
      </c>
      <c r="F47" s="6" t="s">
        <v>2</v>
      </c>
      <c r="G47" s="7">
        <v>1</v>
      </c>
      <c r="H47" s="7" t="s">
        <v>32</v>
      </c>
      <c r="I47" s="7" t="s">
        <v>110</v>
      </c>
      <c r="J47" s="7" t="str">
        <f t="shared" si="4"/>
        <v>Pilot</v>
      </c>
      <c r="K47" s="7" t="s">
        <v>34</v>
      </c>
      <c r="L47" s="7">
        <v>1.2</v>
      </c>
      <c r="M47" s="7" t="s">
        <v>49</v>
      </c>
      <c r="N47" s="7">
        <f t="shared" si="6"/>
        <v>1.2</v>
      </c>
      <c r="O47" s="5" t="s">
        <v>148</v>
      </c>
      <c r="P47" s="5" t="s">
        <v>149</v>
      </c>
      <c r="Q47" s="13" t="s">
        <v>150</v>
      </c>
    </row>
    <row r="48" spans="1:18" ht="60" x14ac:dyDescent="0.35">
      <c r="A48" s="12">
        <v>2020</v>
      </c>
      <c r="B48" s="5" t="s">
        <v>145</v>
      </c>
      <c r="C48" s="5" t="s">
        <v>146</v>
      </c>
      <c r="D48" s="5" t="s">
        <v>147</v>
      </c>
      <c r="E48" s="6" t="s">
        <v>105</v>
      </c>
      <c r="F48" s="6" t="s">
        <v>2</v>
      </c>
      <c r="G48" s="7">
        <v>1</v>
      </c>
      <c r="H48" s="7" t="s">
        <v>32</v>
      </c>
      <c r="I48" s="7" t="s">
        <v>110</v>
      </c>
      <c r="J48" s="7" t="str">
        <f t="shared" si="4"/>
        <v>Pilot</v>
      </c>
      <c r="K48" s="7" t="s">
        <v>34</v>
      </c>
      <c r="L48" s="7">
        <v>2.4</v>
      </c>
      <c r="M48" s="7" t="s">
        <v>49</v>
      </c>
      <c r="N48" s="7">
        <f t="shared" si="6"/>
        <v>2.4</v>
      </c>
      <c r="O48" s="5" t="s">
        <v>148</v>
      </c>
      <c r="P48" s="5" t="s">
        <v>149</v>
      </c>
      <c r="Q48" s="13" t="s">
        <v>150</v>
      </c>
    </row>
    <row r="49" spans="1:17" ht="60" x14ac:dyDescent="0.35">
      <c r="A49" s="12">
        <v>2020</v>
      </c>
      <c r="B49" s="5" t="s">
        <v>145</v>
      </c>
      <c r="C49" s="5" t="s">
        <v>146</v>
      </c>
      <c r="D49" s="5" t="s">
        <v>151</v>
      </c>
      <c r="E49" s="6" t="s">
        <v>105</v>
      </c>
      <c r="F49" s="6" t="s">
        <v>2</v>
      </c>
      <c r="G49" s="7">
        <v>1</v>
      </c>
      <c r="H49" s="7" t="s">
        <v>32</v>
      </c>
      <c r="I49" s="7" t="s">
        <v>110</v>
      </c>
      <c r="J49" s="7" t="str">
        <f t="shared" si="4"/>
        <v>Pilot</v>
      </c>
      <c r="K49" s="7" t="s">
        <v>34</v>
      </c>
      <c r="L49" s="7">
        <v>0.8</v>
      </c>
      <c r="M49" s="7" t="s">
        <v>49</v>
      </c>
      <c r="N49" s="7">
        <f t="shared" si="6"/>
        <v>0.8</v>
      </c>
      <c r="O49" s="5" t="s">
        <v>148</v>
      </c>
      <c r="P49" s="18" t="s">
        <v>149</v>
      </c>
      <c r="Q49" s="13" t="s">
        <v>150</v>
      </c>
    </row>
    <row r="50" spans="1:17" ht="60" x14ac:dyDescent="0.35">
      <c r="A50" s="12">
        <v>2020</v>
      </c>
      <c r="B50" s="5" t="s">
        <v>145</v>
      </c>
      <c r="C50" s="5" t="s">
        <v>146</v>
      </c>
      <c r="D50" s="5" t="s">
        <v>151</v>
      </c>
      <c r="E50" s="6" t="s">
        <v>105</v>
      </c>
      <c r="F50" s="6" t="s">
        <v>2</v>
      </c>
      <c r="G50" s="7">
        <v>1</v>
      </c>
      <c r="H50" s="7" t="s">
        <v>32</v>
      </c>
      <c r="I50" s="7" t="s">
        <v>110</v>
      </c>
      <c r="J50" s="7" t="str">
        <f t="shared" si="4"/>
        <v>Pilot</v>
      </c>
      <c r="K50" s="7" t="s">
        <v>34</v>
      </c>
      <c r="L50" s="7">
        <v>1.6</v>
      </c>
      <c r="M50" s="7" t="s">
        <v>49</v>
      </c>
      <c r="N50" s="7">
        <f t="shared" si="6"/>
        <v>1.6</v>
      </c>
      <c r="O50" s="5" t="s">
        <v>148</v>
      </c>
      <c r="P50" s="18" t="s">
        <v>149</v>
      </c>
      <c r="Q50" s="13" t="s">
        <v>150</v>
      </c>
    </row>
    <row r="51" spans="1:17" ht="75" x14ac:dyDescent="0.35">
      <c r="A51" s="12">
        <v>2020</v>
      </c>
      <c r="B51" s="5" t="s">
        <v>145</v>
      </c>
      <c r="C51" s="5" t="s">
        <v>146</v>
      </c>
      <c r="D51" s="5" t="s">
        <v>152</v>
      </c>
      <c r="E51" s="6" t="s">
        <v>105</v>
      </c>
      <c r="F51" s="6" t="s">
        <v>2</v>
      </c>
      <c r="G51" s="7">
        <v>1</v>
      </c>
      <c r="H51" s="7" t="s">
        <v>32</v>
      </c>
      <c r="I51" s="7" t="s">
        <v>110</v>
      </c>
      <c r="J51" s="7" t="str">
        <f t="shared" si="4"/>
        <v>Pilot</v>
      </c>
      <c r="K51" s="7" t="s">
        <v>34</v>
      </c>
      <c r="L51" s="7">
        <v>99</v>
      </c>
      <c r="M51" s="7" t="s">
        <v>49</v>
      </c>
      <c r="N51" s="7">
        <f t="shared" si="6"/>
        <v>99</v>
      </c>
      <c r="O51" s="5" t="s">
        <v>148</v>
      </c>
      <c r="P51" s="18" t="s">
        <v>149</v>
      </c>
      <c r="Q51" s="13" t="s">
        <v>150</v>
      </c>
    </row>
    <row r="52" spans="1:17" ht="75" x14ac:dyDescent="0.35">
      <c r="A52" s="12">
        <v>2020</v>
      </c>
      <c r="B52" s="5" t="s">
        <v>145</v>
      </c>
      <c r="C52" s="5" t="s">
        <v>146</v>
      </c>
      <c r="D52" s="5" t="s">
        <v>152</v>
      </c>
      <c r="E52" s="6" t="s">
        <v>105</v>
      </c>
      <c r="F52" s="6" t="s">
        <v>2</v>
      </c>
      <c r="G52" s="7">
        <v>1</v>
      </c>
      <c r="H52" s="7" t="s">
        <v>32</v>
      </c>
      <c r="I52" s="7" t="s">
        <v>110</v>
      </c>
      <c r="J52" s="7" t="str">
        <f t="shared" si="4"/>
        <v>Pilot</v>
      </c>
      <c r="K52" s="7" t="s">
        <v>34</v>
      </c>
      <c r="L52" s="7">
        <v>110</v>
      </c>
      <c r="M52" s="7" t="s">
        <v>49</v>
      </c>
      <c r="N52" s="7">
        <f t="shared" si="6"/>
        <v>110</v>
      </c>
      <c r="O52" s="5" t="s">
        <v>148</v>
      </c>
      <c r="P52" s="18" t="s">
        <v>149</v>
      </c>
      <c r="Q52" s="13" t="s">
        <v>150</v>
      </c>
    </row>
    <row r="53" spans="1:17" ht="60" x14ac:dyDescent="0.35">
      <c r="A53" s="12">
        <v>2021</v>
      </c>
      <c r="B53" s="5" t="s">
        <v>153</v>
      </c>
      <c r="C53" s="5" t="s">
        <v>54</v>
      </c>
      <c r="D53" s="5" t="s">
        <v>154</v>
      </c>
      <c r="E53" s="6" t="s">
        <v>105</v>
      </c>
      <c r="F53" s="6" t="s">
        <v>2</v>
      </c>
      <c r="G53" s="7">
        <v>10</v>
      </c>
      <c r="H53" s="7" t="s">
        <v>155</v>
      </c>
      <c r="I53" s="7" t="s">
        <v>57</v>
      </c>
      <c r="J53" s="7" t="str">
        <f t="shared" si="4"/>
        <v>Lab</v>
      </c>
      <c r="K53" s="7" t="s">
        <v>39</v>
      </c>
      <c r="L53" s="7">
        <v>0.186</v>
      </c>
      <c r="M53" s="7" t="s">
        <v>156</v>
      </c>
      <c r="N53" s="5">
        <f>L53*100</f>
        <v>18.600000000000001</v>
      </c>
      <c r="O53" s="5" t="s">
        <v>157</v>
      </c>
      <c r="Q53" s="13" t="s">
        <v>158</v>
      </c>
    </row>
    <row r="54" spans="1:17" ht="30" x14ac:dyDescent="0.35">
      <c r="A54" s="12">
        <v>2022</v>
      </c>
      <c r="B54" s="5" t="s">
        <v>28</v>
      </c>
      <c r="C54" s="5" t="s">
        <v>29</v>
      </c>
      <c r="D54" s="5" t="s">
        <v>159</v>
      </c>
      <c r="E54" s="6" t="s">
        <v>105</v>
      </c>
      <c r="F54" s="6" t="s">
        <v>2</v>
      </c>
      <c r="G54" s="7">
        <v>2</v>
      </c>
      <c r="H54" s="5" t="s">
        <v>56</v>
      </c>
      <c r="I54" s="7" t="s">
        <v>57</v>
      </c>
      <c r="J54" s="7" t="str">
        <f t="shared" si="4"/>
        <v>Lab</v>
      </c>
      <c r="K54" s="7" t="s">
        <v>39</v>
      </c>
      <c r="L54" s="7">
        <v>1.4E-2</v>
      </c>
      <c r="M54" s="7" t="s">
        <v>49</v>
      </c>
      <c r="N54" s="5">
        <f>L54*500</f>
        <v>7</v>
      </c>
      <c r="O54" s="5" t="s">
        <v>58</v>
      </c>
      <c r="Q54" s="13" t="s">
        <v>59</v>
      </c>
    </row>
    <row r="55" spans="1:17" ht="30" x14ac:dyDescent="0.35">
      <c r="A55" s="12">
        <v>2022</v>
      </c>
      <c r="B55" s="5" t="s">
        <v>28</v>
      </c>
      <c r="C55" s="5" t="s">
        <v>29</v>
      </c>
      <c r="D55" s="5" t="s">
        <v>160</v>
      </c>
      <c r="E55" s="6" t="s">
        <v>105</v>
      </c>
      <c r="F55" s="6" t="s">
        <v>2</v>
      </c>
      <c r="G55" s="7">
        <v>2</v>
      </c>
      <c r="H55" s="5" t="s">
        <v>56</v>
      </c>
      <c r="I55" s="7" t="s">
        <v>57</v>
      </c>
      <c r="J55" s="7" t="str">
        <f t="shared" si="4"/>
        <v>Lab</v>
      </c>
      <c r="K55" s="7" t="s">
        <v>39</v>
      </c>
      <c r="L55" s="7">
        <v>2.5000000000000001E-2</v>
      </c>
      <c r="M55" s="7" t="s">
        <v>49</v>
      </c>
      <c r="N55" s="5">
        <f>L55*500</f>
        <v>12.5</v>
      </c>
      <c r="O55" s="5" t="s">
        <v>58</v>
      </c>
      <c r="Q55" s="13" t="s">
        <v>59</v>
      </c>
    </row>
    <row r="56" spans="1:17" ht="30" x14ac:dyDescent="0.35">
      <c r="A56" s="12">
        <v>2012</v>
      </c>
      <c r="B56" s="5" t="s">
        <v>161</v>
      </c>
      <c r="C56" s="5" t="s">
        <v>133</v>
      </c>
      <c r="D56" s="5" t="s">
        <v>162</v>
      </c>
      <c r="E56" s="6" t="s">
        <v>163</v>
      </c>
      <c r="F56" s="6" t="str">
        <f t="shared" ref="F56:F65" si="7">E56</f>
        <v>CNC</v>
      </c>
      <c r="G56" s="7">
        <v>1</v>
      </c>
      <c r="H56" s="7" t="s">
        <v>72</v>
      </c>
      <c r="I56" s="7" t="s">
        <v>57</v>
      </c>
      <c r="J56" s="7" t="str">
        <f t="shared" si="4"/>
        <v>Lab</v>
      </c>
      <c r="K56" s="7" t="s">
        <v>39</v>
      </c>
      <c r="L56" s="23">
        <v>1.0864119999999999</v>
      </c>
      <c r="M56" s="22" t="s">
        <v>49</v>
      </c>
      <c r="N56" s="18">
        <f>L56/(G56/1000)</f>
        <v>1086.4119999999998</v>
      </c>
      <c r="O56" s="5" t="s">
        <v>164</v>
      </c>
      <c r="Q56" s="20" t="s">
        <v>165</v>
      </c>
    </row>
    <row r="57" spans="1:17" ht="30" x14ac:dyDescent="0.35">
      <c r="A57" s="12">
        <v>2012</v>
      </c>
      <c r="B57" s="5" t="s">
        <v>166</v>
      </c>
      <c r="C57" s="5" t="s">
        <v>133</v>
      </c>
      <c r="D57" s="5" t="s">
        <v>167</v>
      </c>
      <c r="E57" s="6" t="s">
        <v>163</v>
      </c>
      <c r="F57" s="6" t="str">
        <f t="shared" si="7"/>
        <v>CNC</v>
      </c>
      <c r="G57" s="7">
        <v>1</v>
      </c>
      <c r="H57" s="7" t="s">
        <v>72</v>
      </c>
      <c r="I57" s="7" t="s">
        <v>57</v>
      </c>
      <c r="J57" s="7" t="str">
        <f t="shared" si="4"/>
        <v>Lab</v>
      </c>
      <c r="K57" s="7" t="s">
        <v>39</v>
      </c>
      <c r="L57" s="7">
        <v>0.122171</v>
      </c>
      <c r="M57" s="7" t="s">
        <v>49</v>
      </c>
      <c r="N57" s="18">
        <f>L57/(G57/1000)</f>
        <v>122.17099999999999</v>
      </c>
      <c r="O57" s="5" t="s">
        <v>164</v>
      </c>
      <c r="Q57" s="20" t="s">
        <v>165</v>
      </c>
    </row>
    <row r="58" spans="1:17" ht="60" x14ac:dyDescent="0.35">
      <c r="A58" s="12">
        <v>2015</v>
      </c>
      <c r="B58" s="5" t="s">
        <v>168</v>
      </c>
      <c r="C58" s="5" t="s">
        <v>54</v>
      </c>
      <c r="D58" s="5" t="s">
        <v>169</v>
      </c>
      <c r="E58" s="6" t="s">
        <v>163</v>
      </c>
      <c r="F58" s="6" t="str">
        <f t="shared" si="7"/>
        <v>CNC</v>
      </c>
      <c r="G58" s="7">
        <v>1</v>
      </c>
      <c r="H58" s="7" t="s">
        <v>32</v>
      </c>
      <c r="I58" s="7" t="s">
        <v>110</v>
      </c>
      <c r="J58" s="7" t="str">
        <f t="shared" si="4"/>
        <v>Pilot</v>
      </c>
      <c r="K58" s="7" t="s">
        <v>39</v>
      </c>
      <c r="L58" s="7">
        <v>29.64</v>
      </c>
      <c r="M58" s="7" t="s">
        <v>49</v>
      </c>
      <c r="N58" s="5">
        <f>L58</f>
        <v>29.64</v>
      </c>
      <c r="O58" s="5" t="s">
        <v>170</v>
      </c>
      <c r="Q58" s="13" t="s">
        <v>171</v>
      </c>
    </row>
    <row r="59" spans="1:17" ht="75" x14ac:dyDescent="0.35">
      <c r="A59" s="12">
        <v>2016</v>
      </c>
      <c r="B59" s="5" t="s">
        <v>161</v>
      </c>
      <c r="C59" s="5" t="s">
        <v>133</v>
      </c>
      <c r="D59" s="5" t="s">
        <v>172</v>
      </c>
      <c r="E59" s="6" t="s">
        <v>163</v>
      </c>
      <c r="F59" s="6" t="str">
        <f t="shared" si="7"/>
        <v>CNC</v>
      </c>
      <c r="G59" s="7">
        <v>1</v>
      </c>
      <c r="H59" s="7" t="s">
        <v>72</v>
      </c>
      <c r="I59" s="7" t="s">
        <v>57</v>
      </c>
      <c r="J59" s="7" t="str">
        <f t="shared" si="4"/>
        <v>Lab</v>
      </c>
      <c r="K59" s="7" t="s">
        <v>39</v>
      </c>
      <c r="L59" s="7">
        <v>0.20699999999999999</v>
      </c>
      <c r="M59" s="7" t="s">
        <v>49</v>
      </c>
      <c r="N59" s="5">
        <f>L59/(G59/1000)</f>
        <v>206.99999999999997</v>
      </c>
      <c r="O59" s="5" t="s">
        <v>173</v>
      </c>
      <c r="Q59" s="20" t="s">
        <v>174</v>
      </c>
    </row>
    <row r="60" spans="1:17" ht="60" x14ac:dyDescent="0.35">
      <c r="A60" s="12">
        <v>2022</v>
      </c>
      <c r="B60" s="5" t="s">
        <v>175</v>
      </c>
      <c r="C60" s="5" t="s">
        <v>176</v>
      </c>
      <c r="D60" s="5" t="s">
        <v>177</v>
      </c>
      <c r="E60" s="6" t="s">
        <v>163</v>
      </c>
      <c r="F60" s="6" t="str">
        <f t="shared" si="7"/>
        <v>CNC</v>
      </c>
      <c r="G60" s="7">
        <v>1</v>
      </c>
      <c r="H60" s="7" t="s">
        <v>32</v>
      </c>
      <c r="I60" s="7" t="s">
        <v>110</v>
      </c>
      <c r="J60" s="7" t="str">
        <f t="shared" si="4"/>
        <v>Pilot</v>
      </c>
      <c r="K60" s="7" t="s">
        <v>39</v>
      </c>
      <c r="L60" s="7">
        <v>49.4</v>
      </c>
      <c r="M60" s="7" t="s">
        <v>49</v>
      </c>
      <c r="N60" s="5">
        <f t="shared" ref="N60:N65" si="8">L60</f>
        <v>49.4</v>
      </c>
      <c r="O60" s="5" t="s">
        <v>178</v>
      </c>
      <c r="Q60" s="13" t="s">
        <v>179</v>
      </c>
    </row>
    <row r="61" spans="1:17" ht="75" x14ac:dyDescent="0.35">
      <c r="A61" s="12">
        <v>2022</v>
      </c>
      <c r="B61" s="5" t="s">
        <v>175</v>
      </c>
      <c r="C61" s="5" t="s">
        <v>176</v>
      </c>
      <c r="D61" s="5" t="s">
        <v>180</v>
      </c>
      <c r="E61" s="6" t="s">
        <v>163</v>
      </c>
      <c r="F61" s="6" t="str">
        <f t="shared" si="7"/>
        <v>CNC</v>
      </c>
      <c r="G61" s="7">
        <v>1</v>
      </c>
      <c r="H61" s="7" t="s">
        <v>32</v>
      </c>
      <c r="I61" s="7" t="s">
        <v>110</v>
      </c>
      <c r="J61" s="7" t="str">
        <f t="shared" si="4"/>
        <v>Pilot</v>
      </c>
      <c r="K61" s="7" t="s">
        <v>39</v>
      </c>
      <c r="L61" s="7">
        <v>40.35</v>
      </c>
      <c r="M61" s="7" t="s">
        <v>49</v>
      </c>
      <c r="N61" s="5">
        <f t="shared" si="8"/>
        <v>40.35</v>
      </c>
      <c r="O61" s="5" t="s">
        <v>178</v>
      </c>
      <c r="Q61" s="13" t="s">
        <v>179</v>
      </c>
    </row>
    <row r="62" spans="1:17" ht="75" x14ac:dyDescent="0.35">
      <c r="A62" s="12">
        <v>2022</v>
      </c>
      <c r="B62" s="5" t="s">
        <v>175</v>
      </c>
      <c r="C62" s="5" t="s">
        <v>176</v>
      </c>
      <c r="D62" s="5" t="s">
        <v>181</v>
      </c>
      <c r="E62" s="6" t="s">
        <v>163</v>
      </c>
      <c r="F62" s="6" t="str">
        <f t="shared" si="7"/>
        <v>CNC</v>
      </c>
      <c r="G62" s="7">
        <v>1</v>
      </c>
      <c r="H62" s="7" t="s">
        <v>32</v>
      </c>
      <c r="I62" s="7" t="s">
        <v>110</v>
      </c>
      <c r="J62" s="7" t="str">
        <f t="shared" si="4"/>
        <v>Pilot</v>
      </c>
      <c r="K62" s="7" t="s">
        <v>39</v>
      </c>
      <c r="L62" s="7">
        <v>40.869999999999997</v>
      </c>
      <c r="M62" s="7" t="s">
        <v>49</v>
      </c>
      <c r="N62" s="5">
        <f t="shared" si="8"/>
        <v>40.869999999999997</v>
      </c>
      <c r="O62" s="5" t="s">
        <v>178</v>
      </c>
      <c r="Q62" s="13" t="s">
        <v>179</v>
      </c>
    </row>
    <row r="63" spans="1:17" ht="75" x14ac:dyDescent="0.35">
      <c r="A63" s="12">
        <v>2022</v>
      </c>
      <c r="B63" s="5" t="s">
        <v>175</v>
      </c>
      <c r="C63" s="5" t="s">
        <v>176</v>
      </c>
      <c r="D63" s="5" t="s">
        <v>182</v>
      </c>
      <c r="E63" s="6" t="s">
        <v>163</v>
      </c>
      <c r="F63" s="6" t="str">
        <f t="shared" si="7"/>
        <v>CNC</v>
      </c>
      <c r="G63" s="7">
        <v>1</v>
      </c>
      <c r="H63" s="7" t="s">
        <v>32</v>
      </c>
      <c r="I63" s="7" t="s">
        <v>110</v>
      </c>
      <c r="J63" s="7" t="str">
        <f t="shared" si="4"/>
        <v>Pilot</v>
      </c>
      <c r="K63" s="7" t="s">
        <v>39</v>
      </c>
      <c r="L63" s="7">
        <v>29.6</v>
      </c>
      <c r="M63" s="7" t="s">
        <v>49</v>
      </c>
      <c r="N63" s="5">
        <f t="shared" si="8"/>
        <v>29.6</v>
      </c>
      <c r="O63" s="5" t="s">
        <v>178</v>
      </c>
      <c r="Q63" s="13" t="s">
        <v>179</v>
      </c>
    </row>
    <row r="64" spans="1:17" ht="45" x14ac:dyDescent="0.35">
      <c r="A64" s="12">
        <v>2023</v>
      </c>
      <c r="B64" s="5" t="s">
        <v>183</v>
      </c>
      <c r="C64" s="5" t="s">
        <v>133</v>
      </c>
      <c r="D64" s="5" t="s">
        <v>184</v>
      </c>
      <c r="E64" s="6" t="s">
        <v>163</v>
      </c>
      <c r="F64" s="6" t="str">
        <f t="shared" si="7"/>
        <v>CNC</v>
      </c>
      <c r="G64" s="7">
        <v>1</v>
      </c>
      <c r="H64" s="7" t="s">
        <v>32</v>
      </c>
      <c r="I64" s="7" t="s">
        <v>33</v>
      </c>
      <c r="J64" s="7" t="str">
        <f t="shared" si="4"/>
        <v>Commercial</v>
      </c>
      <c r="K64" s="7" t="s">
        <v>39</v>
      </c>
      <c r="L64" s="7">
        <v>11.39</v>
      </c>
      <c r="M64" s="7" t="s">
        <v>49</v>
      </c>
      <c r="N64" s="5">
        <f t="shared" si="8"/>
        <v>11.39</v>
      </c>
      <c r="O64" s="5" t="s">
        <v>185</v>
      </c>
      <c r="P64" s="24" t="s">
        <v>186</v>
      </c>
      <c r="Q64" s="13" t="s">
        <v>187</v>
      </c>
    </row>
    <row r="65" spans="1:17" ht="45" x14ac:dyDescent="0.35">
      <c r="A65" s="12">
        <v>2023</v>
      </c>
      <c r="B65" s="5" t="s">
        <v>183</v>
      </c>
      <c r="C65" s="5" t="s">
        <v>133</v>
      </c>
      <c r="D65" s="5" t="s">
        <v>188</v>
      </c>
      <c r="E65" s="6" t="s">
        <v>163</v>
      </c>
      <c r="F65" s="6" t="str">
        <f t="shared" si="7"/>
        <v>CNC</v>
      </c>
      <c r="G65" s="7">
        <v>1</v>
      </c>
      <c r="H65" s="7" t="s">
        <v>32</v>
      </c>
      <c r="I65" s="7" t="s">
        <v>33</v>
      </c>
      <c r="J65" s="7" t="str">
        <f t="shared" si="4"/>
        <v>Commercial</v>
      </c>
      <c r="K65" s="7" t="s">
        <v>39</v>
      </c>
      <c r="L65" s="7">
        <v>11.18</v>
      </c>
      <c r="M65" s="7" t="s">
        <v>49</v>
      </c>
      <c r="N65" s="5">
        <f t="shared" si="8"/>
        <v>11.18</v>
      </c>
      <c r="O65" s="5" t="s">
        <v>185</v>
      </c>
      <c r="P65" s="24" t="s">
        <v>186</v>
      </c>
      <c r="Q65" s="13" t="s">
        <v>187</v>
      </c>
    </row>
  </sheetData>
  <hyperlinks>
    <hyperlink ref="Q25" r:id="rId1"/>
    <hyperlink ref="Q26" r:id="rId2"/>
    <hyperlink ref="Q22" r:id="rId3"/>
    <hyperlink ref="Q23" r:id="rId4"/>
    <hyperlink ref="Q24" r:id="rId5"/>
    <hyperlink ref="Q13" r:id="rId6"/>
    <hyperlink ref="Q21" r:id="rId7"/>
    <hyperlink ref="Q20" r:id="rId8"/>
    <hyperlink ref="Q41" r:id="rId9"/>
    <hyperlink ref="Q43" r:id="rId10"/>
    <hyperlink ref="Q45" r:id="rId11"/>
    <hyperlink ref="Q37" r:id="rId12" display="https://doi.org/10.1021/acs.est.5b00888"/>
    <hyperlink ref="Q38" r:id="rId13" display="https://doi.org/10.1021/acs.est.5b00888"/>
    <hyperlink ref="Q39" r:id="rId14" display="https://doi.org/10.1021/acs.est.5b00888"/>
    <hyperlink ref="Q56" r:id="rId15" display="http://dx.doi.org/10.1016/j.jclepro.2012.05.033"/>
    <hyperlink ref="Q57" r:id="rId16" display="http://dx.doi.org/10.1016/j.jclepro.2012.05.033"/>
    <hyperlink ref="Q59" r:id="rId17" display="https://doi.org/10.3390/ma14040714"/>
    <hyperlink ref="Q48" r:id="rId18"/>
    <hyperlink ref="Q46" r:id="rId19"/>
    <hyperlink ref="Q50" r:id="rId20"/>
    <hyperlink ref="Q52" r:id="rId21"/>
    <hyperlink ref="Q4" r:id="rId22"/>
    <hyperlink ref="Q6" r:id="rId23"/>
    <hyperlink ref="Q8" r:id="rId24"/>
    <hyperlink ref="Q10" r:id="rId25"/>
    <hyperlink ref="Q12" r:id="rId26"/>
    <hyperlink ref="Q27" r:id="rId27"/>
    <hyperlink ref="Q28" r:id="rId28"/>
    <hyperlink ref="Q29" r:id="rId29"/>
    <hyperlink ref="Q30" r:id="rId30"/>
    <hyperlink ref="Q31" r:id="rId31"/>
    <hyperlink ref="Q32" r:id="rId32"/>
    <hyperlink ref="Q40" r:id="rId33"/>
    <hyperlink ref="Q42" r:id="rId34"/>
    <hyperlink ref="Q44" r:id="rId35"/>
    <hyperlink ref="Q47" r:id="rId36"/>
    <hyperlink ref="Q49" r:id="rId37"/>
    <hyperlink ref="Q51" r:id="rId38"/>
    <hyperlink ref="Q3" r:id="rId39"/>
    <hyperlink ref="Q5" r:id="rId40"/>
    <hyperlink ref="Q7" r:id="rId41"/>
    <hyperlink ref="Q9" r:id="rId42"/>
    <hyperlink ref="Q11" r:id="rId43"/>
    <hyperlink ref="Q14" r:id="rId44"/>
    <hyperlink ref="Q54" r:id="rId45"/>
    <hyperlink ref="Q55" r:id="rId46"/>
    <hyperlink ref="Q17" r:id="rId47"/>
    <hyperlink ref="Q18" r:id="rId48"/>
    <hyperlink ref="Q19" r:id="rId49"/>
    <hyperlink ref="Q15" r:id="rId50"/>
    <hyperlink ref="Q16" r:id="rId51"/>
    <hyperlink ref="Q58" r:id="rId52"/>
    <hyperlink ref="Q53" r:id="rId53"/>
    <hyperlink ref="Q60" r:id="rId54"/>
    <hyperlink ref="Q65" r:id="rId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9"/>
  <sheetViews>
    <sheetView workbookViewId="0">
      <selection activeCell="N17" sqref="N17"/>
    </sheetView>
  </sheetViews>
  <sheetFormatPr defaultColWidth="9.88671875" defaultRowHeight="11.4" x14ac:dyDescent="0.25"/>
  <cols>
    <col min="1" max="9" width="8.5546875" style="1" customWidth="1"/>
    <col min="10" max="16384" width="9.88671875" style="1"/>
  </cols>
  <sheetData>
    <row r="1" spans="1:9" x14ac:dyDescent="0.25">
      <c r="A1" s="3" t="s">
        <v>10</v>
      </c>
    </row>
    <row r="2" spans="1:9" x14ac:dyDescent="0.25">
      <c r="A2" s="2" t="s">
        <v>0</v>
      </c>
    </row>
    <row r="3" spans="1:9" s="2" customFormat="1" x14ac:dyDescent="0.25">
      <c r="A3" s="2" t="s">
        <v>1</v>
      </c>
      <c r="B3" s="2" t="s">
        <v>2</v>
      </c>
      <c r="C3" s="2" t="s">
        <v>3</v>
      </c>
      <c r="D3" s="2" t="s">
        <v>4</v>
      </c>
      <c r="E3" s="2" t="s">
        <v>5</v>
      </c>
      <c r="F3" s="2" t="s">
        <v>6</v>
      </c>
      <c r="G3" s="2" t="s">
        <v>7</v>
      </c>
      <c r="H3" s="2" t="s">
        <v>8</v>
      </c>
      <c r="I3" s="2" t="s">
        <v>9</v>
      </c>
    </row>
    <row r="4" spans="1:9" x14ac:dyDescent="0.25">
      <c r="A4" s="1">
        <v>-2.0616699999999999</v>
      </c>
      <c r="B4" s="1">
        <v>2.8279999999999998</v>
      </c>
      <c r="C4" s="1">
        <v>4.9463400000000002</v>
      </c>
      <c r="D4" s="1">
        <v>5.0597500000000002</v>
      </c>
      <c r="E4" s="1">
        <v>0.67720999999999998</v>
      </c>
      <c r="F4" s="1">
        <v>2.0840800000000002</v>
      </c>
      <c r="G4" s="1">
        <v>2.4616899999999999</v>
      </c>
      <c r="H4" s="1">
        <v>7.5750500000000001</v>
      </c>
      <c r="I4" s="1">
        <v>11.62627</v>
      </c>
    </row>
    <row r="5" spans="1:9" x14ac:dyDescent="0.25">
      <c r="A5" s="1">
        <v>-1.6256699999999999</v>
      </c>
      <c r="B5" s="1">
        <v>4.7279999999999998</v>
      </c>
      <c r="C5" s="1">
        <v>5.03369</v>
      </c>
      <c r="D5" s="1">
        <v>5.2530700000000001</v>
      </c>
      <c r="E5" s="1">
        <v>0.67918999999999996</v>
      </c>
      <c r="F5" s="1">
        <v>2.4339300000000001</v>
      </c>
      <c r="G5" s="1">
        <v>2.0488400000000002</v>
      </c>
      <c r="H5" s="1">
        <v>5.2331099999999999</v>
      </c>
      <c r="I5" s="1">
        <v>11.650270000000001</v>
      </c>
    </row>
    <row r="6" spans="1:9" x14ac:dyDescent="0.25">
      <c r="A6" s="1">
        <v>-1.5216700000000001</v>
      </c>
      <c r="B6" s="1">
        <v>2.6280000000000001</v>
      </c>
      <c r="C6" s="1">
        <v>3.1130100000000001</v>
      </c>
      <c r="D6" s="1">
        <v>2.4541200000000001</v>
      </c>
      <c r="E6" s="1">
        <v>0.68808000000000002</v>
      </c>
      <c r="F6" s="1">
        <v>2.45459</v>
      </c>
      <c r="G6" s="1">
        <v>2.45099</v>
      </c>
      <c r="H6" s="1">
        <v>5.2748400000000002</v>
      </c>
      <c r="I6" s="1">
        <v>11.659190000000001</v>
      </c>
    </row>
    <row r="7" spans="1:9" x14ac:dyDescent="0.25">
      <c r="A7" s="1">
        <v>-1.17167</v>
      </c>
      <c r="B7" s="1">
        <v>3.4279999999999999</v>
      </c>
      <c r="C7" s="1">
        <v>3.2003599999999999</v>
      </c>
      <c r="D7" s="1">
        <v>3.7349199999999998</v>
      </c>
      <c r="E7" s="1">
        <v>0.68808000000000002</v>
      </c>
      <c r="F7" s="1">
        <v>2.67685</v>
      </c>
      <c r="G7" s="1">
        <v>4.8464900000000002</v>
      </c>
      <c r="H7" s="1">
        <v>5.22994</v>
      </c>
      <c r="I7" s="1">
        <v>9.4335100000000001</v>
      </c>
    </row>
    <row r="8" spans="1:9" x14ac:dyDescent="0.25">
      <c r="A8" s="1">
        <v>-0.90166999999999997</v>
      </c>
      <c r="B8" s="1">
        <v>2.3780000000000001</v>
      </c>
      <c r="C8" s="1">
        <v>4.9280099999999996</v>
      </c>
      <c r="D8" s="1">
        <v>5.2219199999999999</v>
      </c>
      <c r="E8" s="1">
        <v>0.69006000000000001</v>
      </c>
      <c r="F8" s="1">
        <v>2.7016800000000001</v>
      </c>
      <c r="G8" s="1">
        <v>4.4336399999999996</v>
      </c>
      <c r="H8" s="1">
        <v>7.7981499999999997</v>
      </c>
      <c r="I8" s="1">
        <v>9.2861999999999991</v>
      </c>
    </row>
    <row r="9" spans="1:9" x14ac:dyDescent="0.25">
      <c r="A9" s="1">
        <v>-0.34292</v>
      </c>
      <c r="B9" s="1">
        <v>2.6280000000000001</v>
      </c>
      <c r="C9" s="1">
        <v>5.0153600000000003</v>
      </c>
      <c r="D9" s="1">
        <v>5.0817600000000001</v>
      </c>
      <c r="E9" s="1">
        <v>0.69006000000000001</v>
      </c>
      <c r="F9" s="1">
        <v>2.1132200000000001</v>
      </c>
      <c r="G9" s="1">
        <v>4.8357900000000003</v>
      </c>
      <c r="H9" s="1">
        <v>5.1275199999999996</v>
      </c>
      <c r="I9" s="1">
        <v>9.3917900000000003</v>
      </c>
    </row>
    <row r="10" spans="1:9" x14ac:dyDescent="0.25">
      <c r="A10" s="1">
        <v>-0.15167</v>
      </c>
      <c r="B10" s="1">
        <v>2.4180000000000001</v>
      </c>
      <c r="C10" s="1">
        <v>3.0946699999999998</v>
      </c>
      <c r="D10" s="1">
        <v>3.3641200000000002</v>
      </c>
      <c r="E10" s="1">
        <v>0.69438999999999995</v>
      </c>
      <c r="F10" s="1">
        <v>4.9085099999999997</v>
      </c>
      <c r="G10" s="1">
        <v>4.8515300000000003</v>
      </c>
      <c r="H10" s="1">
        <v>5.1279399999999997</v>
      </c>
      <c r="I10" s="1">
        <v>9.2866199999999992</v>
      </c>
    </row>
    <row r="11" spans="1:9" x14ac:dyDescent="0.25">
      <c r="A11" s="1">
        <v>9.3079999999999996E-2</v>
      </c>
      <c r="B11" s="1">
        <v>2.8279999999999998</v>
      </c>
      <c r="C11" s="1">
        <v>3.1820300000000001</v>
      </c>
      <c r="D11" s="1">
        <v>3.2185600000000001</v>
      </c>
      <c r="E11" s="1">
        <v>0.70525000000000004</v>
      </c>
      <c r="F11" s="1">
        <v>5.2583599999999997</v>
      </c>
      <c r="G11" s="1">
        <v>4.4386900000000002</v>
      </c>
      <c r="H11" s="1">
        <v>7.8268300000000002</v>
      </c>
      <c r="I11" s="1">
        <v>9.3917900000000003</v>
      </c>
    </row>
    <row r="12" spans="1:9" x14ac:dyDescent="0.25">
      <c r="A12" s="1">
        <v>0.19708000000000001</v>
      </c>
      <c r="B12" s="1">
        <v>1.6866000000000001</v>
      </c>
      <c r="C12" s="1">
        <v>4.4880100000000001</v>
      </c>
      <c r="D12" s="1">
        <v>3.1339700000000001</v>
      </c>
      <c r="E12" s="1">
        <v>0.70525000000000004</v>
      </c>
      <c r="F12" s="1">
        <v>5.2790299999999997</v>
      </c>
      <c r="G12" s="1">
        <v>4.84084</v>
      </c>
      <c r="H12" s="1">
        <v>5.2331099999999999</v>
      </c>
      <c r="I12" s="1">
        <v>11.65485</v>
      </c>
    </row>
    <row r="13" spans="1:9" x14ac:dyDescent="0.25">
      <c r="A13" s="1">
        <v>0.20707999999999999</v>
      </c>
      <c r="B13" s="1">
        <v>1.2</v>
      </c>
      <c r="C13" s="1">
        <v>4.5753599999999999</v>
      </c>
      <c r="D13" s="1">
        <v>2.4541200000000001</v>
      </c>
      <c r="E13" s="1">
        <v>0.74655000000000005</v>
      </c>
      <c r="F13" s="1">
        <v>5.50129</v>
      </c>
      <c r="G13" s="1">
        <v>2.4056600000000001</v>
      </c>
      <c r="H13" s="1">
        <v>7.5110700000000001</v>
      </c>
      <c r="I13" s="1">
        <v>11.678839999999999</v>
      </c>
    </row>
    <row r="14" spans="1:9" x14ac:dyDescent="0.25">
      <c r="A14" s="1">
        <v>0.23</v>
      </c>
      <c r="B14" s="1">
        <v>3.1</v>
      </c>
      <c r="C14" s="1">
        <v>2.6546699999999999</v>
      </c>
      <c r="D14" s="1">
        <v>3.2185600000000001</v>
      </c>
      <c r="E14" s="1">
        <v>0.75741999999999998</v>
      </c>
      <c r="F14" s="1">
        <v>5.5261100000000001</v>
      </c>
      <c r="G14" s="1">
        <v>1.99282</v>
      </c>
      <c r="H14" s="1">
        <v>5.1691399999999996</v>
      </c>
      <c r="I14" s="1">
        <v>11.687760000000001</v>
      </c>
    </row>
    <row r="15" spans="1:9" x14ac:dyDescent="0.25">
      <c r="A15" s="1">
        <v>0.23</v>
      </c>
      <c r="B15" s="1">
        <v>1</v>
      </c>
      <c r="C15" s="1">
        <v>2.7420300000000002</v>
      </c>
      <c r="D15" s="1">
        <v>3.7349199999999998</v>
      </c>
      <c r="E15" s="1">
        <v>0.75741999999999998</v>
      </c>
      <c r="F15" s="1">
        <v>4.9376600000000002</v>
      </c>
      <c r="G15" s="1">
        <v>2.3949699999999998</v>
      </c>
      <c r="H15" s="1">
        <v>5.2108600000000003</v>
      </c>
      <c r="I15" s="1">
        <v>9.4620899999999999</v>
      </c>
    </row>
    <row r="16" spans="1:9" x14ac:dyDescent="0.25">
      <c r="A16" s="1">
        <v>0.54708000000000001</v>
      </c>
      <c r="B16" s="1">
        <v>1.8</v>
      </c>
      <c r="C16" s="1">
        <v>3.1130100000000001</v>
      </c>
      <c r="D16" s="1">
        <v>3.2730000000000001</v>
      </c>
      <c r="E16" s="1">
        <v>0.77791999999999994</v>
      </c>
      <c r="F16" s="1">
        <v>2.0319099999999999</v>
      </c>
      <c r="G16" s="1">
        <v>2.4169</v>
      </c>
      <c r="H16" s="1">
        <v>5.1659600000000001</v>
      </c>
      <c r="I16" s="1">
        <v>9.3147699999999993</v>
      </c>
    </row>
    <row r="17" spans="1:9" x14ac:dyDescent="0.25">
      <c r="A17" s="1">
        <v>0.64307999999999998</v>
      </c>
      <c r="B17" s="1">
        <v>0.75</v>
      </c>
      <c r="C17" s="1">
        <v>3.2003599999999999</v>
      </c>
      <c r="D17" s="1">
        <v>3.64968</v>
      </c>
      <c r="E17" s="1">
        <v>0.77990000000000004</v>
      </c>
      <c r="F17" s="1">
        <v>2.3817599999999999</v>
      </c>
      <c r="G17" s="1">
        <v>2.0040499999999999</v>
      </c>
      <c r="H17" s="1">
        <v>7.7341699999999998</v>
      </c>
      <c r="I17" s="1">
        <v>9.4203700000000001</v>
      </c>
    </row>
    <row r="18" spans="1:9" x14ac:dyDescent="0.25">
      <c r="A18" s="1">
        <v>0.66600000000000004</v>
      </c>
      <c r="B18" s="1">
        <v>1</v>
      </c>
      <c r="C18" s="1">
        <v>1.2796700000000001</v>
      </c>
      <c r="D18" s="1">
        <v>3.3641200000000002</v>
      </c>
      <c r="E18" s="1">
        <v>0.79332000000000003</v>
      </c>
      <c r="F18" s="1">
        <v>2.4024299999999998</v>
      </c>
      <c r="G18" s="1">
        <v>2.4062000000000001</v>
      </c>
      <c r="H18" s="1">
        <v>5.0635399999999997</v>
      </c>
      <c r="I18" s="1">
        <v>9.3151899999999994</v>
      </c>
    </row>
    <row r="19" spans="1:9" x14ac:dyDescent="0.25">
      <c r="A19" s="1">
        <v>0.66600000000000004</v>
      </c>
      <c r="B19" s="1">
        <v>0.79</v>
      </c>
      <c r="C19" s="1">
        <v>1.36703</v>
      </c>
      <c r="D19" s="1">
        <v>2.44326</v>
      </c>
      <c r="E19" s="1">
        <v>0.79508999999999996</v>
      </c>
      <c r="F19" s="1">
        <v>2.6246900000000002</v>
      </c>
      <c r="G19" s="1">
        <v>4.9594199999999997</v>
      </c>
      <c r="H19" s="1">
        <v>5.0639700000000003</v>
      </c>
      <c r="I19" s="1">
        <v>9.4203600000000005</v>
      </c>
    </row>
    <row r="20" spans="1:9" x14ac:dyDescent="0.25">
      <c r="A20" s="1">
        <v>0.74707999999999997</v>
      </c>
      <c r="B20" s="1">
        <v>1.2</v>
      </c>
      <c r="C20" s="1">
        <v>13.363009999999999</v>
      </c>
      <c r="D20" s="1">
        <v>3.08392</v>
      </c>
      <c r="E20" s="1">
        <v>0.79530000000000001</v>
      </c>
      <c r="F20" s="1">
        <v>2.6495099999999998</v>
      </c>
      <c r="G20" s="1">
        <v>4.5465799999999996</v>
      </c>
      <c r="H20" s="1">
        <v>7.7628500000000003</v>
      </c>
      <c r="I20" s="1">
        <v>11.718489999999999</v>
      </c>
    </row>
    <row r="21" spans="1:9" x14ac:dyDescent="0.25">
      <c r="A21" s="1">
        <v>0.77</v>
      </c>
      <c r="B21" s="1">
        <v>5.8599999999999999E-2</v>
      </c>
      <c r="C21" s="1">
        <v>13.45036</v>
      </c>
      <c r="D21" s="1">
        <v>2.4879099999999998</v>
      </c>
      <c r="E21" s="1">
        <v>0.81049000000000004</v>
      </c>
      <c r="F21" s="1">
        <v>2.0610599999999999</v>
      </c>
      <c r="G21" s="1">
        <v>4.9487300000000003</v>
      </c>
      <c r="H21" s="1">
        <v>5.16913</v>
      </c>
      <c r="I21" s="1">
        <v>11.74249</v>
      </c>
    </row>
    <row r="22" spans="1:9" x14ac:dyDescent="0.25">
      <c r="A22" s="1">
        <v>0.77</v>
      </c>
      <c r="B22" s="1">
        <v>2.8117200000000002</v>
      </c>
      <c r="C22" s="1">
        <v>11.529669999999999</v>
      </c>
      <c r="D22" s="1">
        <v>3.0953300000000001</v>
      </c>
      <c r="E22" s="1">
        <v>0.84726000000000001</v>
      </c>
      <c r="F22" s="1">
        <v>2.0167199999999998</v>
      </c>
      <c r="G22" s="1">
        <v>4.8286300000000004</v>
      </c>
      <c r="I22" s="1">
        <v>11.7514</v>
      </c>
    </row>
    <row r="23" spans="1:9" x14ac:dyDescent="0.25">
      <c r="A23" s="1">
        <v>0.81708000000000003</v>
      </c>
      <c r="B23" s="1">
        <v>4.7117199999999997</v>
      </c>
      <c r="C23" s="1">
        <v>11.61703</v>
      </c>
      <c r="D23" s="1">
        <v>2.4987699999999999</v>
      </c>
      <c r="E23" s="1">
        <v>0.86250000000000004</v>
      </c>
      <c r="F23" s="1">
        <v>2.3665699999999998</v>
      </c>
      <c r="G23" s="1">
        <v>4.4157900000000003</v>
      </c>
      <c r="I23" s="1">
        <v>9.5257299999999994</v>
      </c>
    </row>
    <row r="24" spans="1:9" x14ac:dyDescent="0.25">
      <c r="A24" s="1">
        <v>1.0970800000000001</v>
      </c>
      <c r="B24" s="1">
        <v>2.61172</v>
      </c>
      <c r="C24" s="1">
        <v>13.344670000000001</v>
      </c>
      <c r="D24" s="1">
        <v>2.4987699999999999</v>
      </c>
      <c r="E24" s="1">
        <v>0.86250000000000004</v>
      </c>
      <c r="F24" s="1">
        <v>2.3872300000000002</v>
      </c>
      <c r="G24" s="1">
        <v>4.8179400000000001</v>
      </c>
      <c r="I24" s="1">
        <v>9.3784200000000002</v>
      </c>
    </row>
    <row r="25" spans="1:9" x14ac:dyDescent="0.25">
      <c r="A25" s="1">
        <v>1.1200000000000001</v>
      </c>
      <c r="B25" s="1">
        <v>3.4117199999999999</v>
      </c>
      <c r="C25" s="1">
        <v>13.432029999999999</v>
      </c>
      <c r="D25" s="1">
        <v>4.8575900000000001</v>
      </c>
      <c r="E25" s="1">
        <v>0.86265999999999998</v>
      </c>
      <c r="F25" s="1">
        <v>2.6094900000000001</v>
      </c>
      <c r="G25" s="1">
        <v>2.4037199999999999</v>
      </c>
      <c r="I25" s="1">
        <v>9.4840099999999996</v>
      </c>
    </row>
    <row r="26" spans="1:9" x14ac:dyDescent="0.25">
      <c r="A26" s="1">
        <v>1.1200000000000001</v>
      </c>
      <c r="B26" s="1">
        <v>2.36172</v>
      </c>
      <c r="C26" s="1">
        <v>11.511340000000001</v>
      </c>
      <c r="D26" s="1">
        <v>5.0262000000000002</v>
      </c>
      <c r="E26" s="1">
        <v>0.86448000000000003</v>
      </c>
      <c r="F26" s="1">
        <v>2.6343200000000002</v>
      </c>
      <c r="G26" s="1">
        <v>1.99088</v>
      </c>
      <c r="I26" s="1">
        <v>9.3788400000000003</v>
      </c>
    </row>
    <row r="27" spans="1:9" x14ac:dyDescent="0.25">
      <c r="A27" s="1">
        <v>1.3670800000000001</v>
      </c>
      <c r="B27" s="1">
        <v>2.61172</v>
      </c>
      <c r="C27" s="1">
        <v>11.59869</v>
      </c>
      <c r="D27" s="1">
        <v>3.0953300000000001</v>
      </c>
      <c r="E27" s="1">
        <v>0.86448000000000003</v>
      </c>
      <c r="F27" s="1">
        <v>2.0458599999999998</v>
      </c>
      <c r="G27" s="1">
        <v>2.39303</v>
      </c>
      <c r="I27" s="1">
        <v>9.4840099999999996</v>
      </c>
    </row>
    <row r="28" spans="1:9" x14ac:dyDescent="0.25">
      <c r="A28" s="1">
        <v>1.39</v>
      </c>
      <c r="B28" s="1">
        <v>2.4017200000000001</v>
      </c>
      <c r="C28" s="1">
        <v>12.904669999999999</v>
      </c>
      <c r="D28" s="1">
        <v>4.9579899999999997</v>
      </c>
      <c r="E28" s="1">
        <v>0.87968000000000002</v>
      </c>
      <c r="F28" s="1">
        <v>4.88239</v>
      </c>
      <c r="I28" s="1">
        <v>11.631019999999999</v>
      </c>
    </row>
    <row r="29" spans="1:9" x14ac:dyDescent="0.25">
      <c r="A29" s="1">
        <v>1.39</v>
      </c>
      <c r="B29" s="1">
        <v>2.8117200000000002</v>
      </c>
      <c r="C29" s="1">
        <v>12.99203</v>
      </c>
      <c r="D29" s="1">
        <v>5.2985300000000004</v>
      </c>
      <c r="E29" s="1">
        <v>0.87968000000000002</v>
      </c>
      <c r="F29" s="1">
        <v>5.23224</v>
      </c>
      <c r="I29" s="1">
        <v>11.655010000000001</v>
      </c>
    </row>
    <row r="30" spans="1:9" x14ac:dyDescent="0.25">
      <c r="A30" s="1">
        <v>1.56708</v>
      </c>
      <c r="B30" s="1">
        <v>1.67032</v>
      </c>
      <c r="C30" s="1">
        <v>11.071339999999999</v>
      </c>
      <c r="D30" s="1">
        <v>5.0651900000000003</v>
      </c>
      <c r="E30" s="1">
        <v>0.88444</v>
      </c>
      <c r="F30" s="1">
        <v>5.25291</v>
      </c>
      <c r="I30" s="1">
        <v>11.663930000000001</v>
      </c>
    </row>
    <row r="31" spans="1:9" x14ac:dyDescent="0.25">
      <c r="A31" s="1">
        <v>1.94875</v>
      </c>
      <c r="B31" s="1">
        <v>1.1837200000000001</v>
      </c>
      <c r="C31" s="1">
        <v>11.15869</v>
      </c>
      <c r="D31" s="1">
        <v>5.2585100000000002</v>
      </c>
      <c r="E31" s="1">
        <v>0.88444</v>
      </c>
      <c r="F31" s="1">
        <v>5.4751700000000003</v>
      </c>
      <c r="I31" s="1">
        <v>9.4382599999999996</v>
      </c>
    </row>
    <row r="32" spans="1:9" x14ac:dyDescent="0.25">
      <c r="A32" s="1">
        <v>2.1170800000000001</v>
      </c>
      <c r="B32" s="1">
        <v>3.08372</v>
      </c>
      <c r="C32" s="1">
        <v>11.529669999999999</v>
      </c>
      <c r="D32" s="1">
        <v>2.4595600000000002</v>
      </c>
      <c r="E32" s="1">
        <v>0.88641999999999999</v>
      </c>
      <c r="F32" s="1">
        <v>5.4999900000000004</v>
      </c>
      <c r="I32" s="1">
        <v>9.2909400000000009</v>
      </c>
    </row>
    <row r="33" spans="1:9" x14ac:dyDescent="0.25">
      <c r="A33" s="1">
        <v>2.14</v>
      </c>
      <c r="B33" s="1">
        <v>0.98372000000000004</v>
      </c>
      <c r="C33" s="1">
        <v>11.61703</v>
      </c>
      <c r="D33" s="1">
        <v>3.7403599999999999</v>
      </c>
      <c r="E33" s="1">
        <v>0.88641999999999999</v>
      </c>
      <c r="F33" s="1">
        <v>4.9115399999999996</v>
      </c>
      <c r="I33" s="1">
        <v>9.3965399999999999</v>
      </c>
    </row>
    <row r="34" spans="1:9" x14ac:dyDescent="0.25">
      <c r="A34" s="1">
        <v>2.14</v>
      </c>
      <c r="B34" s="1">
        <v>1.78372</v>
      </c>
      <c r="C34" s="1">
        <v>9.6963399999999993</v>
      </c>
      <c r="D34" s="1">
        <v>5.22736</v>
      </c>
      <c r="E34" s="1">
        <v>0.90161000000000002</v>
      </c>
      <c r="F34" s="1">
        <v>2.0147400000000002</v>
      </c>
      <c r="I34" s="1">
        <v>9.2913599999999992</v>
      </c>
    </row>
    <row r="35" spans="1:9" x14ac:dyDescent="0.25">
      <c r="A35" s="1">
        <v>2.3847499999999999</v>
      </c>
      <c r="B35" s="1">
        <v>0.73372000000000004</v>
      </c>
      <c r="C35" s="1">
        <v>9.78369</v>
      </c>
      <c r="D35" s="1">
        <v>5.0872000000000002</v>
      </c>
      <c r="E35" s="1">
        <v>0.90161000000000002</v>
      </c>
      <c r="F35" s="1">
        <v>2.3645900000000002</v>
      </c>
      <c r="I35" s="1">
        <v>9.3965300000000003</v>
      </c>
    </row>
    <row r="36" spans="1:9" x14ac:dyDescent="0.25">
      <c r="A36" s="1">
        <v>2.48875</v>
      </c>
      <c r="B36" s="1">
        <v>0.98372000000000004</v>
      </c>
      <c r="D36" s="1">
        <v>3.3695599999999999</v>
      </c>
      <c r="E36" s="1">
        <v>0.93184</v>
      </c>
      <c r="F36" s="1">
        <v>2.3852500000000001</v>
      </c>
      <c r="I36" s="1">
        <v>10.599130000000001</v>
      </c>
    </row>
    <row r="37" spans="1:9" x14ac:dyDescent="0.25">
      <c r="A37" s="1">
        <v>2.4987499999999998</v>
      </c>
      <c r="B37" s="1">
        <v>0.77371999999999996</v>
      </c>
      <c r="D37" s="1">
        <v>3.2240000000000002</v>
      </c>
      <c r="E37" s="1">
        <v>0.93184</v>
      </c>
      <c r="F37" s="1">
        <v>2.60751</v>
      </c>
      <c r="I37" s="1">
        <v>10.62313</v>
      </c>
    </row>
    <row r="38" spans="1:9" x14ac:dyDescent="0.25">
      <c r="A38" s="1">
        <v>2.5216699999999999</v>
      </c>
      <c r="B38" s="1">
        <v>1.1837200000000001</v>
      </c>
      <c r="D38" s="1">
        <v>3.1394199999999999</v>
      </c>
      <c r="E38" s="1">
        <v>0.95377999999999996</v>
      </c>
      <c r="F38" s="1">
        <v>2.6323400000000001</v>
      </c>
      <c r="I38" s="1">
        <v>10.63205</v>
      </c>
    </row>
    <row r="39" spans="1:9" x14ac:dyDescent="0.25">
      <c r="A39" s="1">
        <v>2.8387500000000001</v>
      </c>
      <c r="B39" s="1">
        <v>4.2320000000000003E-2</v>
      </c>
      <c r="D39" s="1">
        <v>2.4595600000000002</v>
      </c>
      <c r="E39" s="1">
        <v>0.95377999999999996</v>
      </c>
      <c r="F39" s="1">
        <v>2.0438800000000001</v>
      </c>
      <c r="I39" s="1">
        <v>8.4063700000000008</v>
      </c>
    </row>
    <row r="40" spans="1:9" x14ac:dyDescent="0.25">
      <c r="A40" s="1">
        <v>2.9347500000000002</v>
      </c>
      <c r="B40" s="1">
        <v>2.4209999999999998</v>
      </c>
      <c r="D40" s="1">
        <v>3.2240000000000002</v>
      </c>
      <c r="E40" s="1">
        <v>0.95623999999999998</v>
      </c>
      <c r="F40" s="1">
        <v>5.0189300000000001</v>
      </c>
      <c r="I40" s="1">
        <v>8.2590599999999998</v>
      </c>
    </row>
    <row r="41" spans="1:9" x14ac:dyDescent="0.25">
      <c r="A41" s="1">
        <v>2.9576699999999998</v>
      </c>
      <c r="B41" s="1">
        <v>4.3209999999999997</v>
      </c>
      <c r="D41" s="1">
        <v>3.7403599999999999</v>
      </c>
      <c r="E41" s="1">
        <v>0.95821999999999996</v>
      </c>
      <c r="F41" s="1">
        <v>5.3687800000000001</v>
      </c>
      <c r="I41" s="1">
        <v>8.3646499999999993</v>
      </c>
    </row>
    <row r="42" spans="1:9" x14ac:dyDescent="0.25">
      <c r="A42" s="1">
        <v>3.0387499999999998</v>
      </c>
      <c r="B42" s="1">
        <v>2.2210000000000001</v>
      </c>
      <c r="D42" s="1">
        <v>3.2784399999999998</v>
      </c>
      <c r="E42" s="1">
        <v>0.97341999999999995</v>
      </c>
      <c r="F42" s="1">
        <v>5.3894399999999996</v>
      </c>
      <c r="I42" s="1">
        <v>8.2594799999999999</v>
      </c>
    </row>
    <row r="43" spans="1:9" x14ac:dyDescent="0.25">
      <c r="A43" s="1">
        <v>3.0616699999999999</v>
      </c>
      <c r="B43" s="1">
        <v>3.0209999999999999</v>
      </c>
      <c r="D43" s="1">
        <v>3.6551200000000001</v>
      </c>
      <c r="E43" s="1">
        <v>1.0255799999999999</v>
      </c>
      <c r="F43" s="1">
        <v>5.6116999999999999</v>
      </c>
      <c r="I43" s="1">
        <v>8.3646499999999993</v>
      </c>
    </row>
    <row r="44" spans="1:9" x14ac:dyDescent="0.25">
      <c r="A44" s="1">
        <v>3.1087500000000001</v>
      </c>
      <c r="B44" s="1">
        <v>1.9710000000000001</v>
      </c>
      <c r="D44" s="1">
        <v>3.3695599999999999</v>
      </c>
      <c r="E44" s="1">
        <v>1.04148</v>
      </c>
      <c r="F44" s="1">
        <v>5.63652</v>
      </c>
      <c r="I44" s="1">
        <v>10.57056</v>
      </c>
    </row>
    <row r="45" spans="1:9" x14ac:dyDescent="0.25">
      <c r="A45" s="1">
        <v>3.3887499999999999</v>
      </c>
      <c r="B45" s="1">
        <v>2.2210000000000001</v>
      </c>
      <c r="D45" s="1">
        <v>2.4487000000000001</v>
      </c>
      <c r="E45" s="1">
        <v>1.04148</v>
      </c>
      <c r="F45" s="1">
        <v>5.0480700000000001</v>
      </c>
      <c r="I45" s="1">
        <v>10.59456</v>
      </c>
    </row>
    <row r="46" spans="1:9" x14ac:dyDescent="0.25">
      <c r="A46" s="1">
        <v>3.41167</v>
      </c>
      <c r="B46" s="1">
        <v>2.0110000000000001</v>
      </c>
      <c r="D46" s="1">
        <v>3.0893600000000001</v>
      </c>
      <c r="E46" s="1">
        <v>1.0434600000000001</v>
      </c>
      <c r="F46" s="1">
        <v>4.9144399999999999</v>
      </c>
      <c r="I46" s="1">
        <v>10.60347</v>
      </c>
    </row>
    <row r="47" spans="1:9" x14ac:dyDescent="0.25">
      <c r="A47" s="1">
        <v>3.6587499999999999</v>
      </c>
      <c r="B47" s="1">
        <v>2.4209999999999998</v>
      </c>
      <c r="D47" s="1">
        <v>2.49335</v>
      </c>
      <c r="E47" s="1">
        <v>1.0434600000000001</v>
      </c>
      <c r="F47" s="1">
        <v>5.2642800000000003</v>
      </c>
      <c r="I47" s="1">
        <v>8.3778000000000006</v>
      </c>
    </row>
    <row r="48" spans="1:9" x14ac:dyDescent="0.25">
      <c r="A48" s="1">
        <v>3.68167</v>
      </c>
      <c r="B48" s="1">
        <v>1.2796000000000001</v>
      </c>
      <c r="D48" s="1">
        <v>3.1007699999999998</v>
      </c>
      <c r="E48" s="1">
        <v>1.0586500000000001</v>
      </c>
      <c r="F48" s="1">
        <v>5.2849500000000003</v>
      </c>
      <c r="I48" s="1">
        <v>8.2304899999999996</v>
      </c>
    </row>
    <row r="49" spans="1:9" x14ac:dyDescent="0.25">
      <c r="A49" s="1">
        <v>3.8587500000000001</v>
      </c>
      <c r="B49" s="1">
        <v>0.79300000000000004</v>
      </c>
      <c r="D49" s="1">
        <v>2.50421</v>
      </c>
      <c r="E49" s="1">
        <v>1.0586500000000001</v>
      </c>
      <c r="F49" s="1">
        <v>5.5072099999999997</v>
      </c>
      <c r="I49" s="1">
        <v>8.3360800000000008</v>
      </c>
    </row>
    <row r="50" spans="1:9" x14ac:dyDescent="0.25">
      <c r="A50" s="1">
        <v>4.4087500000000004</v>
      </c>
      <c r="B50" s="1">
        <v>2.6930000000000001</v>
      </c>
      <c r="D50" s="1">
        <v>2.50421</v>
      </c>
      <c r="E50" s="1">
        <v>1.1108199999999999</v>
      </c>
      <c r="F50" s="1">
        <v>5.5320299999999998</v>
      </c>
      <c r="I50" s="1">
        <v>8.2309099999999997</v>
      </c>
    </row>
    <row r="51" spans="1:9" x14ac:dyDescent="0.25">
      <c r="A51" s="1">
        <v>4.4316700000000004</v>
      </c>
      <c r="B51" s="1">
        <v>0.59299999999999997</v>
      </c>
      <c r="D51" s="1">
        <v>4.8630399999999998</v>
      </c>
      <c r="E51" s="1">
        <v>1.1108199999999999</v>
      </c>
      <c r="F51" s="1">
        <v>4.9435799999999999</v>
      </c>
      <c r="I51" s="1">
        <v>8.3360699999999994</v>
      </c>
    </row>
    <row r="52" spans="1:9" x14ac:dyDescent="0.25">
      <c r="A52" s="1">
        <v>8.4591700000000003</v>
      </c>
      <c r="B52" s="1">
        <v>1.393</v>
      </c>
      <c r="D52" s="1">
        <v>5.03165</v>
      </c>
      <c r="E52" s="1">
        <v>2.0280200000000002</v>
      </c>
      <c r="I52" s="1">
        <v>10.66193</v>
      </c>
    </row>
    <row r="53" spans="1:9" x14ac:dyDescent="0.25">
      <c r="A53" s="1">
        <v>8.8951700000000002</v>
      </c>
      <c r="B53" s="1">
        <v>0.34300000000000003</v>
      </c>
      <c r="D53" s="1">
        <v>3.1007699999999998</v>
      </c>
      <c r="E53" s="1">
        <v>2.0299999999999998</v>
      </c>
      <c r="I53" s="1">
        <v>10.685930000000001</v>
      </c>
    </row>
    <row r="54" spans="1:9" x14ac:dyDescent="0.25">
      <c r="A54" s="1">
        <v>8.9991699999999994</v>
      </c>
      <c r="B54" s="1">
        <v>0.59299999999999997</v>
      </c>
      <c r="D54" s="1">
        <v>4.9634299999999998</v>
      </c>
      <c r="E54" s="1">
        <v>2.0451999999999999</v>
      </c>
      <c r="I54" s="1">
        <v>10.694839999999999</v>
      </c>
    </row>
    <row r="55" spans="1:9" x14ac:dyDescent="0.25">
      <c r="A55" s="1">
        <v>9.3491700000000009</v>
      </c>
      <c r="B55" s="1">
        <v>0.38300000000000001</v>
      </c>
      <c r="D55" s="1">
        <v>5.3039699999999996</v>
      </c>
      <c r="E55" s="1">
        <v>2.0973600000000001</v>
      </c>
      <c r="I55" s="1">
        <v>8.4691700000000001</v>
      </c>
    </row>
    <row r="56" spans="1:9" x14ac:dyDescent="0.25">
      <c r="A56" s="1">
        <v>9.6191700000000004</v>
      </c>
      <c r="B56" s="1">
        <v>0.79300000000000004</v>
      </c>
      <c r="D56" s="1">
        <v>3.0948099999999998</v>
      </c>
      <c r="E56" s="1">
        <v>2.4454099999999999</v>
      </c>
      <c r="I56" s="1">
        <v>8.3218599999999991</v>
      </c>
    </row>
    <row r="57" spans="1:9" x14ac:dyDescent="0.25">
      <c r="A57" s="1">
        <v>10.17792</v>
      </c>
      <c r="B57" s="1">
        <v>-0.34839999999999999</v>
      </c>
      <c r="D57" s="1">
        <v>3.2881300000000002</v>
      </c>
      <c r="E57" s="1">
        <v>2.44739</v>
      </c>
      <c r="I57" s="1">
        <v>8.4274500000000003</v>
      </c>
    </row>
    <row r="58" spans="1:9" x14ac:dyDescent="0.25">
      <c r="A58" s="1">
        <v>10.36917</v>
      </c>
      <c r="B58" s="1">
        <v>1.2</v>
      </c>
      <c r="D58" s="1">
        <v>0.48919000000000001</v>
      </c>
      <c r="E58" s="1">
        <v>2.4531999999999998</v>
      </c>
      <c r="I58" s="1">
        <v>8.3222799999999992</v>
      </c>
    </row>
    <row r="59" spans="1:9" x14ac:dyDescent="0.25">
      <c r="A59" s="1">
        <v>10.61392</v>
      </c>
      <c r="B59" s="1">
        <v>3.1</v>
      </c>
      <c r="D59" s="1">
        <v>1.7699800000000001</v>
      </c>
      <c r="E59" s="1">
        <v>2.4551799999999999</v>
      </c>
      <c r="I59" s="1">
        <v>8.4274500000000003</v>
      </c>
    </row>
    <row r="60" spans="1:9" x14ac:dyDescent="0.25">
      <c r="A60" s="1">
        <v>10.717919999999999</v>
      </c>
      <c r="B60" s="1">
        <v>1</v>
      </c>
      <c r="D60" s="1">
        <v>3.25698</v>
      </c>
      <c r="E60" s="1">
        <v>2.4625900000000001</v>
      </c>
      <c r="I60" s="1">
        <v>10.57446</v>
      </c>
    </row>
    <row r="61" spans="1:9" x14ac:dyDescent="0.25">
      <c r="A61" s="1">
        <v>10.727919999999999</v>
      </c>
      <c r="B61" s="1">
        <v>1.8</v>
      </c>
      <c r="D61" s="1">
        <v>3.1168200000000001</v>
      </c>
      <c r="E61" s="1">
        <v>2.47037</v>
      </c>
      <c r="I61" s="1">
        <v>10.59845</v>
      </c>
    </row>
    <row r="62" spans="1:9" x14ac:dyDescent="0.25">
      <c r="A62" s="1">
        <v>10.750830000000001</v>
      </c>
      <c r="B62" s="1">
        <v>0.75</v>
      </c>
      <c r="D62" s="1">
        <v>1.3991800000000001</v>
      </c>
      <c r="E62" s="1">
        <v>2.5147499999999998</v>
      </c>
      <c r="I62" s="1">
        <v>10.60737</v>
      </c>
    </row>
    <row r="63" spans="1:9" x14ac:dyDescent="0.25">
      <c r="A63" s="1">
        <v>10.750830000000001</v>
      </c>
      <c r="B63" s="1">
        <v>1</v>
      </c>
      <c r="D63" s="1">
        <v>1.25362</v>
      </c>
      <c r="E63" s="1">
        <v>2.5225399999999998</v>
      </c>
      <c r="I63" s="1">
        <v>8.3817000000000004</v>
      </c>
    </row>
    <row r="64" spans="1:9" x14ac:dyDescent="0.25">
      <c r="A64" s="1">
        <v>11.067920000000001</v>
      </c>
      <c r="B64" s="1">
        <v>0.79</v>
      </c>
      <c r="D64" s="1">
        <v>1.1690400000000001</v>
      </c>
      <c r="E64" s="1">
        <v>3.54487</v>
      </c>
      <c r="I64" s="1">
        <v>8.2343799999999998</v>
      </c>
    </row>
    <row r="65" spans="1:9" x14ac:dyDescent="0.25">
      <c r="A65" s="1">
        <v>11.163919999999999</v>
      </c>
      <c r="B65" s="1">
        <v>1.2</v>
      </c>
      <c r="D65" s="1">
        <v>0.48919000000000001</v>
      </c>
      <c r="E65" s="1">
        <v>3.5557300000000001</v>
      </c>
      <c r="I65" s="1">
        <v>8.3399800000000006</v>
      </c>
    </row>
    <row r="66" spans="1:9" x14ac:dyDescent="0.25">
      <c r="A66" s="1">
        <v>11.18683</v>
      </c>
      <c r="B66" s="1">
        <v>5.8599999999999999E-2</v>
      </c>
      <c r="D66" s="1">
        <v>1.25362</v>
      </c>
      <c r="E66" s="1">
        <v>3.5557300000000001</v>
      </c>
      <c r="I66" s="1">
        <v>8.2347999999999999</v>
      </c>
    </row>
    <row r="67" spans="1:9" x14ac:dyDescent="0.25">
      <c r="A67" s="1">
        <v>11.18683</v>
      </c>
      <c r="B67" s="1">
        <v>-0.42799999999999999</v>
      </c>
      <c r="D67" s="1">
        <v>1.7699800000000001</v>
      </c>
      <c r="E67" s="1">
        <v>3.5709900000000001</v>
      </c>
      <c r="I67" s="1">
        <v>8.3399699999999992</v>
      </c>
    </row>
    <row r="68" spans="1:9" x14ac:dyDescent="0.25">
      <c r="A68" s="1">
        <v>11.26792</v>
      </c>
      <c r="B68" s="1">
        <v>1.472</v>
      </c>
      <c r="D68" s="1">
        <v>1.30806</v>
      </c>
      <c r="E68" s="1">
        <v>3.5769099999999998</v>
      </c>
    </row>
    <row r="69" spans="1:9" x14ac:dyDescent="0.25">
      <c r="A69" s="1">
        <v>11.29083</v>
      </c>
      <c r="B69" s="1">
        <v>-0.628</v>
      </c>
      <c r="D69" s="1">
        <v>1.6847399999999999</v>
      </c>
      <c r="E69" s="1">
        <v>3.5818500000000002</v>
      </c>
    </row>
    <row r="70" spans="1:9" x14ac:dyDescent="0.25">
      <c r="A70" s="1">
        <v>11.29083</v>
      </c>
      <c r="B70" s="1">
        <v>0.17199999999999999</v>
      </c>
      <c r="D70" s="1">
        <v>1.3991800000000001</v>
      </c>
      <c r="E70" s="1">
        <v>3.5818500000000002</v>
      </c>
    </row>
    <row r="71" spans="1:9" x14ac:dyDescent="0.25">
      <c r="A71" s="1">
        <v>11.33792</v>
      </c>
      <c r="B71" s="1">
        <v>-0.878</v>
      </c>
      <c r="D71" s="1">
        <v>0.47832000000000002</v>
      </c>
      <c r="E71" s="1">
        <v>3.5877699999999999</v>
      </c>
    </row>
    <row r="72" spans="1:9" x14ac:dyDescent="0.25">
      <c r="A72" s="1">
        <v>11.61792</v>
      </c>
      <c r="B72" s="1">
        <v>-0.628</v>
      </c>
      <c r="D72" s="1">
        <v>1.1189899999999999</v>
      </c>
      <c r="E72" s="1">
        <v>3.5877699999999999</v>
      </c>
    </row>
    <row r="73" spans="1:9" x14ac:dyDescent="0.25">
      <c r="A73" s="1">
        <v>11.640829999999999</v>
      </c>
      <c r="B73" s="1">
        <v>-0.83799999999999997</v>
      </c>
      <c r="D73" s="1">
        <v>0.52297000000000005</v>
      </c>
      <c r="E73" s="1">
        <v>3.6455700000000002</v>
      </c>
    </row>
    <row r="74" spans="1:9" x14ac:dyDescent="0.25">
      <c r="A74" s="1">
        <v>11.640829999999999</v>
      </c>
      <c r="B74" s="1">
        <v>-0.42799999999999999</v>
      </c>
      <c r="D74" s="1">
        <v>1.13039</v>
      </c>
      <c r="E74" s="1">
        <v>3.6609699999999998</v>
      </c>
    </row>
    <row r="75" spans="1:9" x14ac:dyDescent="0.25">
      <c r="A75" s="1">
        <v>11.887919999999999</v>
      </c>
      <c r="B75" s="1">
        <v>-1.5693999999999999</v>
      </c>
      <c r="D75" s="1">
        <v>0.53383999999999998</v>
      </c>
      <c r="E75" s="1">
        <v>3.6716899999999999</v>
      </c>
    </row>
    <row r="76" spans="1:9" x14ac:dyDescent="0.25">
      <c r="A76" s="1">
        <v>11.910830000000001</v>
      </c>
      <c r="B76" s="1">
        <v>10.302</v>
      </c>
      <c r="D76" s="1">
        <v>0.53383999999999998</v>
      </c>
      <c r="E76" s="1">
        <v>3.67761</v>
      </c>
    </row>
    <row r="77" spans="1:9" x14ac:dyDescent="0.25">
      <c r="A77" s="1">
        <v>11.910830000000001</v>
      </c>
      <c r="B77" s="1">
        <v>12.202</v>
      </c>
      <c r="D77" s="1">
        <v>2.8926599999999998</v>
      </c>
      <c r="E77" s="1">
        <v>3.6814</v>
      </c>
    </row>
    <row r="78" spans="1:9" x14ac:dyDescent="0.25">
      <c r="A78" s="1">
        <v>12.08792</v>
      </c>
      <c r="B78" s="1">
        <v>10.102</v>
      </c>
      <c r="D78" s="1">
        <v>3.0612699999999999</v>
      </c>
      <c r="E78" s="1">
        <v>3.68709</v>
      </c>
    </row>
    <row r="79" spans="1:9" x14ac:dyDescent="0.25">
      <c r="A79" s="1">
        <v>12.469580000000001</v>
      </c>
      <c r="B79" s="1">
        <v>10.901999999999999</v>
      </c>
      <c r="D79" s="1">
        <v>1.13039</v>
      </c>
      <c r="E79" s="1">
        <v>3.6922600000000001</v>
      </c>
    </row>
    <row r="80" spans="1:9" x14ac:dyDescent="0.25">
      <c r="A80" s="1">
        <v>12.637919999999999</v>
      </c>
      <c r="B80" s="1">
        <v>9.8520000000000003</v>
      </c>
      <c r="D80" s="1">
        <v>2.9930500000000002</v>
      </c>
      <c r="E80" s="1">
        <v>3.6922600000000001</v>
      </c>
    </row>
    <row r="81" spans="1:5" x14ac:dyDescent="0.25">
      <c r="A81" s="1">
        <v>12.660830000000001</v>
      </c>
      <c r="B81" s="1">
        <v>10.102</v>
      </c>
      <c r="D81" s="1">
        <v>3.3335900000000001</v>
      </c>
      <c r="E81" s="1">
        <v>3.6930100000000001</v>
      </c>
    </row>
    <row r="82" spans="1:5" x14ac:dyDescent="0.25">
      <c r="A82" s="1">
        <v>12.660830000000001</v>
      </c>
      <c r="B82" s="1">
        <v>9.8919999999999995</v>
      </c>
      <c r="D82" s="1">
        <v>5.0272899999999998</v>
      </c>
      <c r="E82" s="1">
        <v>3.7301600000000001</v>
      </c>
    </row>
    <row r="83" spans="1:5" x14ac:dyDescent="0.25">
      <c r="A83" s="1">
        <v>12.90558</v>
      </c>
      <c r="B83" s="1">
        <v>10.302</v>
      </c>
      <c r="D83" s="1">
        <v>5.2206099999999998</v>
      </c>
      <c r="E83" s="1">
        <v>3.7301600000000001</v>
      </c>
    </row>
    <row r="84" spans="1:5" x14ac:dyDescent="0.25">
      <c r="A84" s="1">
        <v>13.00958</v>
      </c>
      <c r="B84" s="1">
        <v>9.1606000000000005</v>
      </c>
      <c r="D84" s="1">
        <v>2.4216700000000002</v>
      </c>
      <c r="E84" s="1">
        <v>3.7520899999999999</v>
      </c>
    </row>
    <row r="85" spans="1:5" x14ac:dyDescent="0.25">
      <c r="A85" s="1">
        <v>13.019579999999999</v>
      </c>
      <c r="B85" s="1">
        <v>8.6739999999999995</v>
      </c>
      <c r="D85" s="1">
        <v>3.7024599999999999</v>
      </c>
      <c r="E85" s="1">
        <v>3.7520899999999999</v>
      </c>
    </row>
    <row r="86" spans="1:5" x14ac:dyDescent="0.25">
      <c r="A86" s="1">
        <v>13.0425</v>
      </c>
      <c r="B86" s="1">
        <v>10.574</v>
      </c>
      <c r="D86" s="1">
        <v>5.18947</v>
      </c>
      <c r="E86" s="1">
        <v>3.7562799999999998</v>
      </c>
    </row>
    <row r="87" spans="1:5" x14ac:dyDescent="0.25">
      <c r="A87" s="1">
        <v>13.359579999999999</v>
      </c>
      <c r="B87" s="1">
        <v>8.4740000000000002</v>
      </c>
      <c r="D87" s="1">
        <v>5.0493100000000002</v>
      </c>
      <c r="E87" s="1">
        <v>3.7562799999999998</v>
      </c>
    </row>
    <row r="88" spans="1:5" x14ac:dyDescent="0.25">
      <c r="A88" s="1">
        <v>13.455579999999999</v>
      </c>
      <c r="B88" s="1">
        <v>9.2739999999999991</v>
      </c>
      <c r="D88" s="1">
        <v>3.3316599999999998</v>
      </c>
      <c r="E88" s="1">
        <v>3.7622</v>
      </c>
    </row>
    <row r="89" spans="1:5" x14ac:dyDescent="0.25">
      <c r="A89" s="1">
        <v>13.4785</v>
      </c>
      <c r="B89" s="1">
        <v>8.2240000000000002</v>
      </c>
      <c r="D89" s="1">
        <v>3.1861000000000002</v>
      </c>
      <c r="E89" s="1">
        <v>3.7622</v>
      </c>
    </row>
    <row r="90" spans="1:5" x14ac:dyDescent="0.25">
      <c r="A90" s="1">
        <v>13.55958</v>
      </c>
      <c r="B90" s="1">
        <v>8.4740000000000002</v>
      </c>
      <c r="D90" s="1">
        <v>3.1015199999999998</v>
      </c>
      <c r="E90" s="1">
        <v>3.7782100000000001</v>
      </c>
    </row>
    <row r="91" spans="1:5" x14ac:dyDescent="0.25">
      <c r="A91" s="1">
        <v>13.5825</v>
      </c>
      <c r="B91" s="1">
        <v>8.2639999999999993</v>
      </c>
      <c r="D91" s="1">
        <v>2.4216700000000002</v>
      </c>
      <c r="E91" s="1">
        <v>3.7782100000000001</v>
      </c>
    </row>
    <row r="92" spans="1:5" x14ac:dyDescent="0.25">
      <c r="A92" s="1">
        <v>13.629580000000001</v>
      </c>
      <c r="B92" s="1">
        <v>8.6739999999999995</v>
      </c>
      <c r="D92" s="1">
        <v>3.1861000000000002</v>
      </c>
      <c r="E92" s="1">
        <v>3.7821099999999999</v>
      </c>
    </row>
    <row r="93" spans="1:5" x14ac:dyDescent="0.25">
      <c r="A93" s="1">
        <v>13.90958</v>
      </c>
      <c r="B93" s="1">
        <v>7.5326000000000004</v>
      </c>
      <c r="D93" s="1">
        <v>3.7024599999999999</v>
      </c>
      <c r="E93" s="1">
        <v>3.7841300000000002</v>
      </c>
    </row>
    <row r="94" spans="1:5" x14ac:dyDescent="0.25">
      <c r="A94" s="1">
        <v>13.932499999999999</v>
      </c>
      <c r="B94" s="1">
        <v>10.28572</v>
      </c>
      <c r="D94" s="1">
        <v>3.2405400000000002</v>
      </c>
      <c r="E94" s="1">
        <v>3.7841300000000002</v>
      </c>
    </row>
    <row r="95" spans="1:5" x14ac:dyDescent="0.25">
      <c r="A95" s="1">
        <v>14.17958</v>
      </c>
      <c r="B95" s="1">
        <v>12.18572</v>
      </c>
      <c r="D95" s="1">
        <v>3.6172200000000001</v>
      </c>
      <c r="E95" s="1">
        <v>3.7974999999999999</v>
      </c>
    </row>
    <row r="96" spans="1:5" x14ac:dyDescent="0.25">
      <c r="A96" s="1">
        <v>14.202500000000001</v>
      </c>
      <c r="B96" s="1">
        <v>10.08572</v>
      </c>
      <c r="D96" s="1">
        <v>3.3316599999999998</v>
      </c>
      <c r="E96" s="1">
        <v>3.8239000000000001</v>
      </c>
    </row>
    <row r="97" spans="1:5" x14ac:dyDescent="0.25">
      <c r="A97" s="1">
        <v>14.379580000000001</v>
      </c>
      <c r="B97" s="1">
        <v>10.885719999999999</v>
      </c>
      <c r="D97" s="1">
        <v>2.4108000000000001</v>
      </c>
      <c r="E97" s="1">
        <v>3.8500200000000002</v>
      </c>
    </row>
    <row r="98" spans="1:5" x14ac:dyDescent="0.25">
      <c r="A98" s="1">
        <v>14.92958</v>
      </c>
      <c r="B98" s="1">
        <v>9.8357200000000002</v>
      </c>
      <c r="D98" s="1">
        <v>3.0514700000000001</v>
      </c>
      <c r="E98" s="1">
        <v>3.8559399999999999</v>
      </c>
    </row>
    <row r="99" spans="1:5" x14ac:dyDescent="0.25">
      <c r="A99" s="1">
        <v>14.952500000000001</v>
      </c>
      <c r="B99" s="1">
        <v>10.08572</v>
      </c>
      <c r="D99" s="1">
        <v>2.4554499999999999</v>
      </c>
      <c r="E99" s="1">
        <v>3.8666900000000002</v>
      </c>
    </row>
    <row r="100" spans="1:5" x14ac:dyDescent="0.25">
      <c r="B100" s="1">
        <v>9.8757199999999994</v>
      </c>
      <c r="D100" s="1">
        <v>3.0628799999999998</v>
      </c>
      <c r="E100" s="1">
        <v>3.8666900000000002</v>
      </c>
    </row>
    <row r="101" spans="1:5" x14ac:dyDescent="0.25">
      <c r="B101" s="1">
        <v>10.28572</v>
      </c>
      <c r="D101" s="1">
        <v>2.4663200000000001</v>
      </c>
      <c r="E101" s="1">
        <v>3.88862</v>
      </c>
    </row>
    <row r="102" spans="1:5" x14ac:dyDescent="0.25">
      <c r="B102" s="1">
        <v>9.1443200000000004</v>
      </c>
      <c r="D102" s="1">
        <v>2.4663200000000001</v>
      </c>
      <c r="E102" s="1">
        <v>3.88862</v>
      </c>
    </row>
    <row r="103" spans="1:5" x14ac:dyDescent="0.25">
      <c r="B103" s="1">
        <v>8.6577199999999994</v>
      </c>
      <c r="D103" s="1">
        <v>4.8251400000000002</v>
      </c>
      <c r="E103" s="1">
        <v>3.9091300000000002</v>
      </c>
    </row>
    <row r="104" spans="1:5" x14ac:dyDescent="0.25">
      <c r="B104" s="1">
        <v>10.55772</v>
      </c>
      <c r="D104" s="1">
        <v>4.9937500000000004</v>
      </c>
      <c r="E104" s="1">
        <v>3.9091300000000002</v>
      </c>
    </row>
    <row r="105" spans="1:5" x14ac:dyDescent="0.25">
      <c r="B105" s="1">
        <v>8.4577200000000001</v>
      </c>
      <c r="D105" s="1">
        <v>3.0628799999999998</v>
      </c>
      <c r="E105" s="1">
        <v>3.9352499999999999</v>
      </c>
    </row>
    <row r="106" spans="1:5" x14ac:dyDescent="0.25">
      <c r="B106" s="1">
        <v>9.2577200000000008</v>
      </c>
      <c r="D106" s="1">
        <v>4.9255300000000002</v>
      </c>
      <c r="E106" s="1">
        <v>3.9352499999999999</v>
      </c>
    </row>
    <row r="107" spans="1:5" x14ac:dyDescent="0.25">
      <c r="B107" s="1">
        <v>8.2077200000000001</v>
      </c>
      <c r="D107" s="1">
        <v>5.2660799999999997</v>
      </c>
      <c r="E107" s="1">
        <v>3.9411800000000001</v>
      </c>
    </row>
    <row r="108" spans="1:5" x14ac:dyDescent="0.25">
      <c r="B108" s="1">
        <v>8.4577200000000001</v>
      </c>
      <c r="D108" s="1">
        <v>3.1315200000000001</v>
      </c>
      <c r="E108" s="1">
        <v>3.9411800000000001</v>
      </c>
    </row>
    <row r="109" spans="1:5" x14ac:dyDescent="0.25">
      <c r="B109" s="1">
        <v>8.2477199999999993</v>
      </c>
      <c r="D109" s="1">
        <v>3.32484</v>
      </c>
      <c r="E109" s="1">
        <v>3.9604300000000001</v>
      </c>
    </row>
    <row r="110" spans="1:5" x14ac:dyDescent="0.25">
      <c r="B110" s="1">
        <v>8.6577199999999994</v>
      </c>
      <c r="D110" s="1">
        <v>0.52588999999999997</v>
      </c>
      <c r="E110" s="1">
        <v>4.0456700000000003</v>
      </c>
    </row>
    <row r="111" spans="1:5" x14ac:dyDescent="0.25">
      <c r="B111" s="1">
        <v>7.5163200000000003</v>
      </c>
      <c r="D111" s="1">
        <v>1.8066899999999999</v>
      </c>
      <c r="E111" s="1">
        <v>4.0456700000000003</v>
      </c>
    </row>
    <row r="112" spans="1:5" x14ac:dyDescent="0.25">
      <c r="B112" s="1">
        <v>9.8949999999999996</v>
      </c>
      <c r="D112" s="1">
        <v>3.2936899999999998</v>
      </c>
      <c r="E112" s="1">
        <v>4.8956799999999996</v>
      </c>
    </row>
    <row r="113" spans="2:5" x14ac:dyDescent="0.25">
      <c r="B113" s="1">
        <v>11.795</v>
      </c>
      <c r="D113" s="1">
        <v>3.1535299999999999</v>
      </c>
      <c r="E113" s="1">
        <v>4.9218000000000002</v>
      </c>
    </row>
    <row r="114" spans="2:5" x14ac:dyDescent="0.25">
      <c r="B114" s="1">
        <v>9.6950000000000003</v>
      </c>
      <c r="D114" s="1">
        <v>1.4358900000000001</v>
      </c>
      <c r="E114" s="1">
        <v>4.9277199999999999</v>
      </c>
    </row>
    <row r="115" spans="2:5" x14ac:dyDescent="0.25">
      <c r="B115" s="1">
        <v>10.494999999999999</v>
      </c>
      <c r="D115" s="1">
        <v>1.29033</v>
      </c>
      <c r="E115" s="1">
        <v>5.0322100000000001</v>
      </c>
    </row>
    <row r="116" spans="2:5" x14ac:dyDescent="0.25">
      <c r="B116" s="1">
        <v>9.4450000000000003</v>
      </c>
      <c r="D116" s="1">
        <v>1.2057500000000001</v>
      </c>
      <c r="E116" s="1">
        <v>5.3130699999999997</v>
      </c>
    </row>
    <row r="117" spans="2:5" x14ac:dyDescent="0.25">
      <c r="B117" s="1">
        <v>9.6950000000000003</v>
      </c>
      <c r="D117" s="1">
        <v>0.52588999999999997</v>
      </c>
      <c r="E117" s="1">
        <v>5.3208500000000001</v>
      </c>
    </row>
    <row r="118" spans="2:5" x14ac:dyDescent="0.25">
      <c r="B118" s="1">
        <v>9.4849999999999994</v>
      </c>
      <c r="D118" s="1">
        <v>1.29033</v>
      </c>
      <c r="E118" s="1">
        <v>5.3391900000000003</v>
      </c>
    </row>
    <row r="119" spans="2:5" x14ac:dyDescent="0.25">
      <c r="B119" s="1">
        <v>9.8949999999999996</v>
      </c>
      <c r="D119" s="1">
        <v>1.8066899999999999</v>
      </c>
      <c r="E119" s="1">
        <v>5.34511</v>
      </c>
    </row>
    <row r="120" spans="2:5" x14ac:dyDescent="0.25">
      <c r="B120" s="1">
        <v>8.7536000000000005</v>
      </c>
      <c r="D120" s="1">
        <v>1.34477</v>
      </c>
      <c r="E120" s="1">
        <v>5.3469699999999998</v>
      </c>
    </row>
    <row r="121" spans="2:5" x14ac:dyDescent="0.25">
      <c r="B121" s="1">
        <v>8.2669999999999995</v>
      </c>
      <c r="D121" s="1">
        <v>1.7214499999999999</v>
      </c>
      <c r="E121" s="1">
        <v>5.3528900000000004</v>
      </c>
    </row>
    <row r="122" spans="2:5" x14ac:dyDescent="0.25">
      <c r="B122" s="1">
        <v>10.167</v>
      </c>
      <c r="D122" s="1">
        <v>1.4358900000000001</v>
      </c>
      <c r="E122" s="1">
        <v>5.4496000000000002</v>
      </c>
    </row>
    <row r="123" spans="2:5" x14ac:dyDescent="0.25">
      <c r="B123" s="1">
        <v>8.0670000000000002</v>
      </c>
      <c r="D123" s="1">
        <v>0.51502999999999999</v>
      </c>
      <c r="E123" s="1">
        <v>5.4573900000000002</v>
      </c>
    </row>
    <row r="124" spans="2:5" x14ac:dyDescent="0.25">
      <c r="B124" s="1">
        <v>8.8670000000000009</v>
      </c>
      <c r="D124" s="1">
        <v>1.1556999999999999</v>
      </c>
    </row>
    <row r="125" spans="2:5" x14ac:dyDescent="0.25">
      <c r="B125" s="1">
        <v>7.8170000000000002</v>
      </c>
      <c r="D125" s="1">
        <v>0.55967999999999996</v>
      </c>
    </row>
    <row r="126" spans="2:5" x14ac:dyDescent="0.25">
      <c r="B126" s="1">
        <v>8.0670000000000002</v>
      </c>
      <c r="D126" s="1">
        <v>1.1671</v>
      </c>
    </row>
    <row r="127" spans="2:5" x14ac:dyDescent="0.25">
      <c r="B127" s="1">
        <v>7.8570000000000002</v>
      </c>
      <c r="D127" s="1">
        <v>0.57055</v>
      </c>
    </row>
    <row r="128" spans="2:5" x14ac:dyDescent="0.25">
      <c r="B128" s="1">
        <v>8.2669999999999995</v>
      </c>
      <c r="D128" s="1">
        <v>0.57055</v>
      </c>
    </row>
    <row r="129" spans="2:4" x14ac:dyDescent="0.25">
      <c r="B129" s="1">
        <v>7.1256000000000004</v>
      </c>
      <c r="D129" s="1">
        <v>2.92937</v>
      </c>
    </row>
    <row r="130" spans="2:4" x14ac:dyDescent="0.25">
      <c r="B130" s="1">
        <v>8.6739999999999995</v>
      </c>
      <c r="D130" s="1">
        <v>3.0979800000000002</v>
      </c>
    </row>
    <row r="131" spans="2:4" x14ac:dyDescent="0.25">
      <c r="B131" s="1">
        <v>10.574</v>
      </c>
      <c r="D131" s="1">
        <v>1.1671</v>
      </c>
    </row>
    <row r="132" spans="2:4" x14ac:dyDescent="0.25">
      <c r="B132" s="1">
        <v>8.4740000000000002</v>
      </c>
      <c r="D132" s="1">
        <v>3.02976</v>
      </c>
    </row>
    <row r="133" spans="2:4" x14ac:dyDescent="0.25">
      <c r="B133" s="1">
        <v>9.2739999999999991</v>
      </c>
      <c r="D133" s="1">
        <v>3.3702999999999999</v>
      </c>
    </row>
    <row r="134" spans="2:4" x14ac:dyDescent="0.25">
      <c r="B134" s="1">
        <v>8.2240000000000002</v>
      </c>
      <c r="D134" s="1">
        <v>3.08908</v>
      </c>
    </row>
    <row r="135" spans="2:4" x14ac:dyDescent="0.25">
      <c r="B135" s="1">
        <v>8.4740000000000002</v>
      </c>
      <c r="D135" s="1">
        <v>3.28241</v>
      </c>
    </row>
    <row r="136" spans="2:4" x14ac:dyDescent="0.25">
      <c r="B136" s="1">
        <v>8.2639999999999993</v>
      </c>
      <c r="D136" s="1">
        <v>0.48346</v>
      </c>
    </row>
    <row r="137" spans="2:4" x14ac:dyDescent="0.25">
      <c r="B137" s="1">
        <v>8.6739999999999995</v>
      </c>
      <c r="D137" s="1">
        <v>1.7642500000000001</v>
      </c>
    </row>
    <row r="138" spans="2:4" x14ac:dyDescent="0.25">
      <c r="B138" s="1">
        <v>7.5326000000000004</v>
      </c>
      <c r="D138" s="1">
        <v>3.2512599999999998</v>
      </c>
    </row>
    <row r="139" spans="2:4" x14ac:dyDescent="0.25">
      <c r="B139" s="1">
        <v>7.0460000000000003</v>
      </c>
      <c r="D139" s="1">
        <v>3.1111</v>
      </c>
    </row>
    <row r="140" spans="2:4" x14ac:dyDescent="0.25">
      <c r="B140" s="1">
        <v>8.9459999999999997</v>
      </c>
      <c r="D140" s="1">
        <v>1.3934500000000001</v>
      </c>
    </row>
    <row r="141" spans="2:4" x14ac:dyDescent="0.25">
      <c r="B141" s="1">
        <v>6.8460000000000001</v>
      </c>
      <c r="D141" s="1">
        <v>1.2478899999999999</v>
      </c>
    </row>
    <row r="142" spans="2:4" x14ac:dyDescent="0.25">
      <c r="B142" s="1">
        <v>7.6459999999999999</v>
      </c>
      <c r="D142" s="1">
        <v>1.1633100000000001</v>
      </c>
    </row>
    <row r="143" spans="2:4" x14ac:dyDescent="0.25">
      <c r="B143" s="1">
        <v>6.5960000000000001</v>
      </c>
      <c r="D143" s="1">
        <v>0.48346</v>
      </c>
    </row>
    <row r="144" spans="2:4" x14ac:dyDescent="0.25">
      <c r="B144" s="1">
        <v>6.8460000000000001</v>
      </c>
      <c r="D144" s="1">
        <v>1.2478899999999999</v>
      </c>
    </row>
    <row r="145" spans="2:4" x14ac:dyDescent="0.25">
      <c r="B145" s="1">
        <v>6.6360000000000001</v>
      </c>
      <c r="D145" s="1">
        <v>1.7642500000000001</v>
      </c>
    </row>
    <row r="146" spans="2:4" x14ac:dyDescent="0.25">
      <c r="B146" s="1">
        <v>7.0460000000000003</v>
      </c>
      <c r="D146" s="1">
        <v>1.30233</v>
      </c>
    </row>
    <row r="147" spans="2:4" x14ac:dyDescent="0.25">
      <c r="B147" s="1">
        <v>5.9046000000000003</v>
      </c>
      <c r="D147" s="1">
        <v>1.67902</v>
      </c>
    </row>
    <row r="148" spans="2:4" x14ac:dyDescent="0.25">
      <c r="D148" s="1">
        <v>1.3934500000000001</v>
      </c>
    </row>
    <row r="149" spans="2:4" x14ac:dyDescent="0.25">
      <c r="D149" s="1">
        <v>0.47260000000000002</v>
      </c>
    </row>
    <row r="150" spans="2:4" x14ac:dyDescent="0.25">
      <c r="D150" s="1">
        <v>1.1132599999999999</v>
      </c>
    </row>
    <row r="151" spans="2:4" x14ac:dyDescent="0.25">
      <c r="D151" s="1">
        <v>0.51724999999999999</v>
      </c>
    </row>
    <row r="152" spans="2:4" x14ac:dyDescent="0.25">
      <c r="D152" s="1">
        <v>1.1246700000000001</v>
      </c>
    </row>
    <row r="153" spans="2:4" x14ac:dyDescent="0.25">
      <c r="D153" s="1">
        <v>0.52810999999999997</v>
      </c>
    </row>
    <row r="154" spans="2:4" x14ac:dyDescent="0.25">
      <c r="D154" s="1">
        <v>0.52810999999999997</v>
      </c>
    </row>
    <row r="155" spans="2:4" x14ac:dyDescent="0.25">
      <c r="D155" s="1">
        <v>2.88693</v>
      </c>
    </row>
    <row r="156" spans="2:4" x14ac:dyDescent="0.25">
      <c r="D156" s="1">
        <v>3.0555400000000001</v>
      </c>
    </row>
    <row r="157" spans="2:4" x14ac:dyDescent="0.25">
      <c r="D157" s="1">
        <v>1.1246700000000001</v>
      </c>
    </row>
    <row r="158" spans="2:4" x14ac:dyDescent="0.25">
      <c r="D158" s="1">
        <v>2.98732</v>
      </c>
    </row>
    <row r="159" spans="2:4" x14ac:dyDescent="0.25">
      <c r="D159" s="1">
        <v>3.3278699999999999</v>
      </c>
    </row>
    <row r="160" spans="2:4" x14ac:dyDescent="0.25">
      <c r="D160" s="1">
        <v>5.1491300000000004</v>
      </c>
    </row>
    <row r="161" spans="4:4" x14ac:dyDescent="0.25">
      <c r="D161" s="1">
        <v>5.3424500000000004</v>
      </c>
    </row>
    <row r="162" spans="4:4" x14ac:dyDescent="0.25">
      <c r="D162" s="1">
        <v>2.5435099999999999</v>
      </c>
    </row>
    <row r="163" spans="4:4" x14ac:dyDescent="0.25">
      <c r="D163" s="1">
        <v>3.8243</v>
      </c>
    </row>
    <row r="164" spans="4:4" x14ac:dyDescent="0.25">
      <c r="D164" s="1">
        <v>5.3113099999999998</v>
      </c>
    </row>
    <row r="165" spans="4:4" x14ac:dyDescent="0.25">
      <c r="D165" s="1">
        <v>5.1711499999999999</v>
      </c>
    </row>
    <row r="166" spans="4:4" x14ac:dyDescent="0.25">
      <c r="D166" s="1">
        <v>3.4535</v>
      </c>
    </row>
    <row r="167" spans="4:4" x14ac:dyDescent="0.25">
      <c r="D167" s="1">
        <v>3.3079399999999999</v>
      </c>
    </row>
    <row r="168" spans="4:4" x14ac:dyDescent="0.25">
      <c r="D168" s="1">
        <v>3.22336</v>
      </c>
    </row>
    <row r="169" spans="4:4" x14ac:dyDescent="0.25">
      <c r="D169" s="1">
        <v>2.5435099999999999</v>
      </c>
    </row>
    <row r="170" spans="4:4" x14ac:dyDescent="0.25">
      <c r="D170" s="1">
        <v>3.3079399999999999</v>
      </c>
    </row>
    <row r="171" spans="4:4" x14ac:dyDescent="0.25">
      <c r="D171" s="1">
        <v>3.8243</v>
      </c>
    </row>
    <row r="172" spans="4:4" x14ac:dyDescent="0.25">
      <c r="D172" s="1">
        <v>3.3623799999999999</v>
      </c>
    </row>
    <row r="173" spans="4:4" x14ac:dyDescent="0.25">
      <c r="D173" s="1">
        <v>3.7390699999999999</v>
      </c>
    </row>
    <row r="174" spans="4:4" x14ac:dyDescent="0.25">
      <c r="D174" s="1">
        <v>3.4535</v>
      </c>
    </row>
    <row r="175" spans="4:4" x14ac:dyDescent="0.25">
      <c r="D175" s="1">
        <v>2.5326399999999998</v>
      </c>
    </row>
    <row r="176" spans="4:4" x14ac:dyDescent="0.25">
      <c r="D176" s="1">
        <v>3.1733099999999999</v>
      </c>
    </row>
    <row r="177" spans="4:4" x14ac:dyDescent="0.25">
      <c r="D177" s="1">
        <v>2.5772900000000001</v>
      </c>
    </row>
    <row r="178" spans="4:4" x14ac:dyDescent="0.25">
      <c r="D178" s="1">
        <v>3.18472</v>
      </c>
    </row>
    <row r="179" spans="4:4" x14ac:dyDescent="0.25">
      <c r="D179" s="1">
        <v>2.5881599999999998</v>
      </c>
    </row>
    <row r="180" spans="4:4" x14ac:dyDescent="0.25">
      <c r="D180" s="1">
        <v>2.5881599999999998</v>
      </c>
    </row>
    <row r="181" spans="4:4" x14ac:dyDescent="0.25">
      <c r="D181" s="1">
        <v>4.9469799999999999</v>
      </c>
    </row>
    <row r="182" spans="4:4" x14ac:dyDescent="0.25">
      <c r="D182" s="1">
        <v>5.1155900000000001</v>
      </c>
    </row>
    <row r="183" spans="4:4" x14ac:dyDescent="0.25">
      <c r="D183" s="1">
        <v>3.18472</v>
      </c>
    </row>
    <row r="184" spans="4:4" x14ac:dyDescent="0.25">
      <c r="D184" s="1">
        <v>5.0473699999999999</v>
      </c>
    </row>
    <row r="185" spans="4:4" x14ac:dyDescent="0.25">
      <c r="D185" s="1">
        <v>5.3879200000000003</v>
      </c>
    </row>
    <row r="186" spans="4:4" x14ac:dyDescent="0.25">
      <c r="D186" s="1">
        <v>3.0867300000000002</v>
      </c>
    </row>
    <row r="187" spans="4:4" x14ac:dyDescent="0.25">
      <c r="D187" s="1">
        <v>3.2800500000000001</v>
      </c>
    </row>
    <row r="188" spans="4:4" x14ac:dyDescent="0.25">
      <c r="D188" s="1">
        <v>0.48110000000000003</v>
      </c>
    </row>
    <row r="189" spans="4:4" x14ac:dyDescent="0.25">
      <c r="D189" s="1">
        <v>1.7619</v>
      </c>
    </row>
    <row r="190" spans="4:4" x14ac:dyDescent="0.25">
      <c r="D190" s="1">
        <v>3.2488999999999999</v>
      </c>
    </row>
    <row r="191" spans="4:4" x14ac:dyDescent="0.25">
      <c r="D191" s="1">
        <v>3.1087400000000001</v>
      </c>
    </row>
    <row r="192" spans="4:4" x14ac:dyDescent="0.25">
      <c r="D192" s="1">
        <v>1.3911</v>
      </c>
    </row>
    <row r="193" spans="4:4" x14ac:dyDescent="0.25">
      <c r="D193" s="1">
        <v>1.2455400000000001</v>
      </c>
    </row>
    <row r="194" spans="4:4" x14ac:dyDescent="0.25">
      <c r="D194" s="1">
        <v>1.1609499999999999</v>
      </c>
    </row>
    <row r="195" spans="4:4" x14ac:dyDescent="0.25">
      <c r="D195" s="1">
        <v>0.48110000000000003</v>
      </c>
    </row>
    <row r="196" spans="4:4" x14ac:dyDescent="0.25">
      <c r="D196" s="1">
        <v>1.2455400000000001</v>
      </c>
    </row>
    <row r="197" spans="4:4" x14ac:dyDescent="0.25">
      <c r="D197" s="1">
        <v>1.7619</v>
      </c>
    </row>
    <row r="198" spans="4:4" x14ac:dyDescent="0.25">
      <c r="D198" s="1">
        <v>1.2999700000000001</v>
      </c>
    </row>
    <row r="199" spans="4:4" x14ac:dyDescent="0.25">
      <c r="D199" s="1">
        <v>1.67666</v>
      </c>
    </row>
    <row r="200" spans="4:4" x14ac:dyDescent="0.25">
      <c r="D200" s="1">
        <v>1.3911</v>
      </c>
    </row>
    <row r="201" spans="4:4" x14ac:dyDescent="0.25">
      <c r="D201" s="1">
        <v>0.47023999999999999</v>
      </c>
    </row>
    <row r="202" spans="4:4" x14ac:dyDescent="0.25">
      <c r="D202" s="1">
        <v>1.1109</v>
      </c>
    </row>
    <row r="203" spans="4:4" x14ac:dyDescent="0.25">
      <c r="D203" s="1">
        <v>0.51488999999999996</v>
      </c>
    </row>
    <row r="204" spans="4:4" x14ac:dyDescent="0.25">
      <c r="D204" s="1">
        <v>1.1223099999999999</v>
      </c>
    </row>
    <row r="205" spans="4:4" x14ac:dyDescent="0.25">
      <c r="D205" s="1">
        <v>0.52575000000000005</v>
      </c>
    </row>
    <row r="206" spans="4:4" x14ac:dyDescent="0.25">
      <c r="D206" s="1">
        <v>0.52575000000000005</v>
      </c>
    </row>
    <row r="207" spans="4:4" x14ac:dyDescent="0.25">
      <c r="D207" s="1">
        <v>2.8845700000000001</v>
      </c>
    </row>
    <row r="208" spans="4:4" x14ac:dyDescent="0.25">
      <c r="D208" s="1">
        <v>3.0531799999999998</v>
      </c>
    </row>
    <row r="209" spans="4:4" x14ac:dyDescent="0.25">
      <c r="D209" s="1">
        <v>1.1223099999999999</v>
      </c>
    </row>
    <row r="210" spans="4:4" x14ac:dyDescent="0.25">
      <c r="D210" s="1">
        <v>2.9849700000000001</v>
      </c>
    </row>
    <row r="211" spans="4:4" x14ac:dyDescent="0.25">
      <c r="D211" s="1">
        <v>3.32551</v>
      </c>
    </row>
    <row r="212" spans="4:4" x14ac:dyDescent="0.25">
      <c r="D212" s="1">
        <v>3.3251200000000001</v>
      </c>
    </row>
    <row r="213" spans="4:4" x14ac:dyDescent="0.25">
      <c r="D213" s="1">
        <v>3.51844</v>
      </c>
    </row>
    <row r="214" spans="4:4" x14ac:dyDescent="0.25">
      <c r="D214" s="1">
        <v>0.71948999999999996</v>
      </c>
    </row>
    <row r="215" spans="4:4" x14ac:dyDescent="0.25">
      <c r="D215" s="1">
        <v>2.0002900000000001</v>
      </c>
    </row>
    <row r="216" spans="4:4" x14ac:dyDescent="0.25">
      <c r="D216" s="1">
        <v>3.4872899999999998</v>
      </c>
    </row>
    <row r="217" spans="4:4" x14ac:dyDescent="0.25">
      <c r="D217" s="1">
        <v>3.3471299999999999</v>
      </c>
    </row>
    <row r="218" spans="4:4" x14ac:dyDescent="0.25">
      <c r="D218" s="1">
        <v>1.6294900000000001</v>
      </c>
    </row>
    <row r="219" spans="4:4" x14ac:dyDescent="0.25">
      <c r="D219" s="1">
        <v>1.48393</v>
      </c>
    </row>
    <row r="220" spans="4:4" x14ac:dyDescent="0.25">
      <c r="D220" s="1">
        <v>1.39934</v>
      </c>
    </row>
    <row r="221" spans="4:4" x14ac:dyDescent="0.25">
      <c r="D221" s="1">
        <v>0.71948999999999996</v>
      </c>
    </row>
    <row r="222" spans="4:4" x14ac:dyDescent="0.25">
      <c r="D222" s="1">
        <v>1.48393</v>
      </c>
    </row>
    <row r="223" spans="4:4" x14ac:dyDescent="0.25">
      <c r="D223" s="1">
        <v>2.0002900000000001</v>
      </c>
    </row>
    <row r="224" spans="4:4" x14ac:dyDescent="0.25">
      <c r="D224" s="1">
        <v>1.5383599999999999</v>
      </c>
    </row>
    <row r="225" spans="4:4" x14ac:dyDescent="0.25">
      <c r="D225" s="1">
        <v>1.9150499999999999</v>
      </c>
    </row>
    <row r="226" spans="4:4" x14ac:dyDescent="0.25">
      <c r="D226" s="1">
        <v>1.6294900000000001</v>
      </c>
    </row>
    <row r="227" spans="4:4" x14ac:dyDescent="0.25">
      <c r="D227" s="1">
        <v>0.70862999999999998</v>
      </c>
    </row>
    <row r="228" spans="4:4" x14ac:dyDescent="0.25">
      <c r="D228" s="1">
        <v>1.3492900000000001</v>
      </c>
    </row>
    <row r="229" spans="4:4" x14ac:dyDescent="0.25">
      <c r="D229" s="1">
        <v>0.75327999999999995</v>
      </c>
    </row>
    <row r="230" spans="4:4" x14ac:dyDescent="0.25">
      <c r="D230" s="1">
        <v>1.3607</v>
      </c>
    </row>
    <row r="231" spans="4:4" x14ac:dyDescent="0.25">
      <c r="D231" s="1">
        <v>0.76414000000000004</v>
      </c>
    </row>
    <row r="232" spans="4:4" x14ac:dyDescent="0.25">
      <c r="D232" s="1">
        <v>0.76414000000000004</v>
      </c>
    </row>
    <row r="233" spans="4:4" x14ac:dyDescent="0.25">
      <c r="D233" s="1">
        <v>3.12296</v>
      </c>
    </row>
    <row r="234" spans="4:4" x14ac:dyDescent="0.25">
      <c r="D234" s="1">
        <v>3.2915700000000001</v>
      </c>
    </row>
    <row r="235" spans="4:4" x14ac:dyDescent="0.25">
      <c r="D235" s="1">
        <v>1.3607</v>
      </c>
    </row>
    <row r="236" spans="4:4" x14ac:dyDescent="0.25">
      <c r="D236" s="1">
        <v>3.22336</v>
      </c>
    </row>
    <row r="237" spans="4:4" x14ac:dyDescent="0.25">
      <c r="D237" s="1">
        <v>3.5638999999999998</v>
      </c>
    </row>
    <row r="238" spans="4:4" x14ac:dyDescent="0.25">
      <c r="D238" s="1">
        <v>3.2366899999999998</v>
      </c>
    </row>
    <row r="239" spans="4:4" x14ac:dyDescent="0.25">
      <c r="D239" s="1">
        <v>3.4300099999999998</v>
      </c>
    </row>
    <row r="240" spans="4:4" x14ac:dyDescent="0.25">
      <c r="D240" s="1">
        <v>0.63105999999999995</v>
      </c>
    </row>
    <row r="241" spans="4:4" x14ac:dyDescent="0.25">
      <c r="D241" s="1">
        <v>1.9118599999999999</v>
      </c>
    </row>
    <row r="242" spans="4:4" x14ac:dyDescent="0.25">
      <c r="D242" s="1">
        <v>3.39886</v>
      </c>
    </row>
    <row r="243" spans="4:4" x14ac:dyDescent="0.25">
      <c r="D243" s="1">
        <v>3.2587000000000002</v>
      </c>
    </row>
    <row r="244" spans="4:4" x14ac:dyDescent="0.25">
      <c r="D244" s="1">
        <v>1.5410600000000001</v>
      </c>
    </row>
    <row r="245" spans="4:4" x14ac:dyDescent="0.25">
      <c r="D245" s="1">
        <v>1.3955</v>
      </c>
    </row>
    <row r="246" spans="4:4" x14ac:dyDescent="0.25">
      <c r="D246" s="1">
        <v>1.3109200000000001</v>
      </c>
    </row>
    <row r="247" spans="4:4" x14ac:dyDescent="0.25">
      <c r="D247" s="1">
        <v>0.63105999999999995</v>
      </c>
    </row>
    <row r="248" spans="4:4" x14ac:dyDescent="0.25">
      <c r="D248" s="1">
        <v>1.3955</v>
      </c>
    </row>
    <row r="249" spans="4:4" x14ac:dyDescent="0.25">
      <c r="D249" s="1">
        <v>1.9118599999999999</v>
      </c>
    </row>
    <row r="250" spans="4:4" x14ac:dyDescent="0.25">
      <c r="D250" s="1">
        <v>1.44994</v>
      </c>
    </row>
    <row r="251" spans="4:4" x14ac:dyDescent="0.25">
      <c r="D251" s="1">
        <v>1.8266199999999999</v>
      </c>
    </row>
    <row r="252" spans="4:4" x14ac:dyDescent="0.25">
      <c r="D252" s="1">
        <v>1.5410600000000001</v>
      </c>
    </row>
    <row r="253" spans="4:4" x14ac:dyDescent="0.25">
      <c r="D253" s="1">
        <v>0.62019999999999997</v>
      </c>
    </row>
    <row r="254" spans="4:4" x14ac:dyDescent="0.25">
      <c r="D254" s="1">
        <v>1.2608600000000001</v>
      </c>
    </row>
    <row r="255" spans="4:4" x14ac:dyDescent="0.25">
      <c r="D255" s="1">
        <v>0.66485000000000005</v>
      </c>
    </row>
    <row r="256" spans="4:4" x14ac:dyDescent="0.25">
      <c r="D256" s="1">
        <v>1.27227</v>
      </c>
    </row>
    <row r="257" spans="4:4" x14ac:dyDescent="0.25">
      <c r="D257" s="1">
        <v>0.67571000000000003</v>
      </c>
    </row>
    <row r="258" spans="4:4" x14ac:dyDescent="0.25">
      <c r="D258" s="1">
        <v>0.67571000000000003</v>
      </c>
    </row>
    <row r="259" spans="4:4" x14ac:dyDescent="0.25">
      <c r="D259" s="1">
        <v>3.0345399999999998</v>
      </c>
    </row>
    <row r="260" spans="4:4" x14ac:dyDescent="0.25">
      <c r="D260" s="1">
        <v>3.2031499999999999</v>
      </c>
    </row>
    <row r="261" spans="4:4" x14ac:dyDescent="0.25">
      <c r="D261" s="1">
        <v>1.27227</v>
      </c>
    </row>
    <row r="262" spans="4:4" x14ac:dyDescent="0.25">
      <c r="D262" s="1">
        <v>3.1349300000000002</v>
      </c>
    </row>
    <row r="263" spans="4:4" x14ac:dyDescent="0.25">
      <c r="D263" s="1">
        <v>3.4754700000000001</v>
      </c>
    </row>
    <row r="264" spans="4:4" x14ac:dyDescent="0.25">
      <c r="D264" s="1">
        <v>3.3340100000000001</v>
      </c>
    </row>
    <row r="265" spans="4:4" x14ac:dyDescent="0.25">
      <c r="D265" s="1">
        <v>3.5273300000000001</v>
      </c>
    </row>
    <row r="266" spans="4:4" x14ac:dyDescent="0.25">
      <c r="D266" s="1">
        <v>0.72838000000000003</v>
      </c>
    </row>
    <row r="267" spans="4:4" x14ac:dyDescent="0.25">
      <c r="D267" s="1">
        <v>2.0091800000000002</v>
      </c>
    </row>
    <row r="268" spans="4:4" x14ac:dyDescent="0.25">
      <c r="D268" s="1">
        <v>3.4961799999999998</v>
      </c>
    </row>
    <row r="269" spans="4:4" x14ac:dyDescent="0.25">
      <c r="D269" s="1">
        <v>3.35602</v>
      </c>
    </row>
    <row r="270" spans="4:4" x14ac:dyDescent="0.25">
      <c r="D270" s="1">
        <v>1.6383799999999999</v>
      </c>
    </row>
    <row r="271" spans="4:4" x14ac:dyDescent="0.25">
      <c r="D271" s="1">
        <v>1.49282</v>
      </c>
    </row>
    <row r="272" spans="4:4" x14ac:dyDescent="0.25">
      <c r="D272" s="1">
        <v>1.4082399999999999</v>
      </c>
    </row>
    <row r="273" spans="4:4" x14ac:dyDescent="0.25">
      <c r="D273" s="1">
        <v>0.72838000000000003</v>
      </c>
    </row>
    <row r="274" spans="4:4" x14ac:dyDescent="0.25">
      <c r="D274" s="1">
        <v>1.49282</v>
      </c>
    </row>
    <row r="275" spans="4:4" x14ac:dyDescent="0.25">
      <c r="D275" s="1">
        <v>2.0091800000000002</v>
      </c>
    </row>
    <row r="276" spans="4:4" x14ac:dyDescent="0.25">
      <c r="D276" s="1">
        <v>1.5472600000000001</v>
      </c>
    </row>
    <row r="277" spans="4:4" x14ac:dyDescent="0.25">
      <c r="D277" s="1">
        <v>1.92394</v>
      </c>
    </row>
    <row r="278" spans="4:4" x14ac:dyDescent="0.25">
      <c r="D278" s="1">
        <v>1.6383799999999999</v>
      </c>
    </row>
    <row r="279" spans="4:4" x14ac:dyDescent="0.25">
      <c r="D279" s="1">
        <v>0.71752000000000005</v>
      </c>
    </row>
    <row r="280" spans="4:4" x14ac:dyDescent="0.25">
      <c r="D280" s="1">
        <v>1.3581799999999999</v>
      </c>
    </row>
    <row r="281" spans="4:4" x14ac:dyDescent="0.25">
      <c r="D281" s="1">
        <v>0.76217000000000001</v>
      </c>
    </row>
    <row r="282" spans="4:4" x14ac:dyDescent="0.25">
      <c r="D282" s="1">
        <v>1.3695900000000001</v>
      </c>
    </row>
    <row r="283" spans="4:4" x14ac:dyDescent="0.25">
      <c r="D283" s="1">
        <v>0.77303999999999995</v>
      </c>
    </row>
    <row r="284" spans="4:4" x14ac:dyDescent="0.25">
      <c r="D284" s="1">
        <v>0.77303999999999995</v>
      </c>
    </row>
    <row r="285" spans="4:4" x14ac:dyDescent="0.25">
      <c r="D285" s="1">
        <v>3.1318600000000001</v>
      </c>
    </row>
    <row r="286" spans="4:4" x14ac:dyDescent="0.25">
      <c r="D286" s="1">
        <v>3.3004699999999998</v>
      </c>
    </row>
    <row r="287" spans="4:4" x14ac:dyDescent="0.25">
      <c r="D287" s="1">
        <v>1.3695900000000001</v>
      </c>
    </row>
    <row r="288" spans="4:4" x14ac:dyDescent="0.25">
      <c r="D288" s="1">
        <v>3.2322500000000001</v>
      </c>
    </row>
    <row r="289" spans="4:4" x14ac:dyDescent="0.25">
      <c r="D289" s="1">
        <v>3.5727899999999999</v>
      </c>
    </row>
    <row r="290" spans="4:4" x14ac:dyDescent="0.25">
      <c r="D290" s="1">
        <v>3.3117100000000002</v>
      </c>
    </row>
    <row r="291" spans="4:4" x14ac:dyDescent="0.25">
      <c r="D291" s="1">
        <v>3.5050300000000001</v>
      </c>
    </row>
    <row r="292" spans="4:4" x14ac:dyDescent="0.25">
      <c r="D292" s="1">
        <v>0.70609</v>
      </c>
    </row>
    <row r="293" spans="4:4" x14ac:dyDescent="0.25">
      <c r="D293" s="1">
        <v>1.98688</v>
      </c>
    </row>
    <row r="294" spans="4:4" x14ac:dyDescent="0.25">
      <c r="D294" s="1">
        <v>3.4738899999999999</v>
      </c>
    </row>
    <row r="295" spans="4:4" x14ac:dyDescent="0.25">
      <c r="D295" s="1">
        <v>3.33372</v>
      </c>
    </row>
    <row r="296" spans="4:4" x14ac:dyDescent="0.25">
      <c r="D296" s="1">
        <v>1.61608</v>
      </c>
    </row>
    <row r="297" spans="4:4" x14ac:dyDescent="0.25">
      <c r="D297" s="1">
        <v>1.47052</v>
      </c>
    </row>
    <row r="298" spans="4:4" x14ac:dyDescent="0.25">
      <c r="D298" s="1">
        <v>1.3859399999999999</v>
      </c>
    </row>
    <row r="299" spans="4:4" x14ac:dyDescent="0.25">
      <c r="D299" s="1">
        <v>0.70609</v>
      </c>
    </row>
    <row r="300" spans="4:4" x14ac:dyDescent="0.25">
      <c r="D300" s="1">
        <v>1.47052</v>
      </c>
    </row>
    <row r="301" spans="4:4" x14ac:dyDescent="0.25">
      <c r="D301" s="1">
        <v>1.98688</v>
      </c>
    </row>
    <row r="302" spans="4:4" x14ac:dyDescent="0.25">
      <c r="D302" s="1">
        <v>1.5249600000000001</v>
      </c>
    </row>
    <row r="303" spans="4:4" x14ac:dyDescent="0.25">
      <c r="D303" s="1">
        <v>1.90164</v>
      </c>
    </row>
    <row r="304" spans="4:4" x14ac:dyDescent="0.25">
      <c r="D304" s="1">
        <v>1.61608</v>
      </c>
    </row>
    <row r="305" spans="4:4" x14ac:dyDescent="0.25">
      <c r="D305" s="1">
        <v>0.69521999999999995</v>
      </c>
    </row>
    <row r="306" spans="4:4" x14ac:dyDescent="0.25">
      <c r="D306" s="1">
        <v>1.33589</v>
      </c>
    </row>
    <row r="307" spans="4:4" x14ac:dyDescent="0.25">
      <c r="D307" s="1">
        <v>0.73987000000000003</v>
      </c>
    </row>
    <row r="308" spans="4:4" x14ac:dyDescent="0.25">
      <c r="D308" s="1">
        <v>1.3472999999999999</v>
      </c>
    </row>
    <row r="309" spans="4:4" x14ac:dyDescent="0.25">
      <c r="D309" s="1">
        <v>0.75073999999999996</v>
      </c>
    </row>
    <row r="310" spans="4:4" x14ac:dyDescent="0.25">
      <c r="D310" s="1">
        <v>0.75073999999999996</v>
      </c>
    </row>
    <row r="311" spans="4:4" x14ac:dyDescent="0.25">
      <c r="D311" s="1">
        <v>3.1095600000000001</v>
      </c>
    </row>
    <row r="312" spans="4:4" x14ac:dyDescent="0.25">
      <c r="D312" s="1">
        <v>3.2781699999999998</v>
      </c>
    </row>
    <row r="313" spans="4:4" x14ac:dyDescent="0.25">
      <c r="D313" s="1">
        <v>1.3472999999999999</v>
      </c>
    </row>
    <row r="314" spans="4:4" x14ac:dyDescent="0.25">
      <c r="D314" s="1">
        <v>3.2099500000000001</v>
      </c>
    </row>
    <row r="315" spans="4:4" x14ac:dyDescent="0.25">
      <c r="D315" s="1">
        <v>3.5505</v>
      </c>
    </row>
    <row r="316" spans="4:4" x14ac:dyDescent="0.25">
      <c r="D316" s="1">
        <v>3.3131300000000001</v>
      </c>
    </row>
    <row r="317" spans="4:4" x14ac:dyDescent="0.25">
      <c r="D317" s="1">
        <v>3.5064500000000001</v>
      </c>
    </row>
    <row r="318" spans="4:4" x14ac:dyDescent="0.25">
      <c r="D318" s="1">
        <v>0.70750000000000002</v>
      </c>
    </row>
    <row r="319" spans="4:4" x14ac:dyDescent="0.25">
      <c r="D319" s="1">
        <v>1.9883</v>
      </c>
    </row>
    <row r="320" spans="4:4" x14ac:dyDescent="0.25">
      <c r="D320" s="1">
        <v>3.4752999999999998</v>
      </c>
    </row>
    <row r="321" spans="4:4" x14ac:dyDescent="0.25">
      <c r="D321" s="1">
        <v>3.33514</v>
      </c>
    </row>
    <row r="322" spans="4:4" x14ac:dyDescent="0.25">
      <c r="D322" s="1">
        <v>1.6174999999999999</v>
      </c>
    </row>
    <row r="323" spans="4:4" x14ac:dyDescent="0.25">
      <c r="D323" s="1">
        <v>1.47194</v>
      </c>
    </row>
    <row r="324" spans="4:4" x14ac:dyDescent="0.25">
      <c r="D324" s="1">
        <v>1.3873599999999999</v>
      </c>
    </row>
    <row r="325" spans="4:4" x14ac:dyDescent="0.25">
      <c r="D325" s="1">
        <v>0.70750000000000002</v>
      </c>
    </row>
    <row r="326" spans="4:4" x14ac:dyDescent="0.25">
      <c r="D326" s="1">
        <v>1.47194</v>
      </c>
    </row>
    <row r="327" spans="4:4" x14ac:dyDescent="0.25">
      <c r="D327" s="1">
        <v>1.9883</v>
      </c>
    </row>
    <row r="328" spans="4:4" x14ac:dyDescent="0.25">
      <c r="D328" s="1">
        <v>1.5263800000000001</v>
      </c>
    </row>
    <row r="329" spans="4:4" x14ac:dyDescent="0.25">
      <c r="D329" s="1">
        <v>1.90306</v>
      </c>
    </row>
    <row r="330" spans="4:4" x14ac:dyDescent="0.25">
      <c r="D330" s="1">
        <v>1.6174999999999999</v>
      </c>
    </row>
    <row r="331" spans="4:4" x14ac:dyDescent="0.25">
      <c r="D331" s="1">
        <v>0.69664000000000004</v>
      </c>
    </row>
    <row r="332" spans="4:4" x14ac:dyDescent="0.25">
      <c r="D332" s="1">
        <v>1.33731</v>
      </c>
    </row>
    <row r="333" spans="4:4" x14ac:dyDescent="0.25">
      <c r="D333" s="1">
        <v>0.74129</v>
      </c>
    </row>
    <row r="334" spans="4:4" x14ac:dyDescent="0.25">
      <c r="D334" s="1">
        <v>1.3487100000000001</v>
      </c>
    </row>
    <row r="335" spans="4:4" x14ac:dyDescent="0.25">
      <c r="D335" s="1">
        <v>0.75216000000000005</v>
      </c>
    </row>
    <row r="336" spans="4:4" x14ac:dyDescent="0.25">
      <c r="D336" s="1">
        <v>0.75216000000000005</v>
      </c>
    </row>
    <row r="337" spans="4:4" x14ac:dyDescent="0.25">
      <c r="D337" s="1">
        <v>3.1109800000000001</v>
      </c>
    </row>
    <row r="338" spans="4:4" x14ac:dyDescent="0.25">
      <c r="D338" s="1">
        <v>3.2795899999999998</v>
      </c>
    </row>
    <row r="339" spans="4:4" x14ac:dyDescent="0.25">
      <c r="D339" s="1">
        <v>1.3487100000000001</v>
      </c>
    </row>
    <row r="340" spans="4:4" x14ac:dyDescent="0.25">
      <c r="D340" s="1">
        <v>3.2113700000000001</v>
      </c>
    </row>
    <row r="341" spans="4:4" x14ac:dyDescent="0.25">
      <c r="D341" s="1">
        <v>3.5519099999999999</v>
      </c>
    </row>
    <row r="342" spans="4:4" x14ac:dyDescent="0.25">
      <c r="D342" s="1">
        <v>3.2973300000000001</v>
      </c>
    </row>
    <row r="343" spans="4:4" x14ac:dyDescent="0.25">
      <c r="D343" s="1">
        <v>3.49065</v>
      </c>
    </row>
    <row r="344" spans="4:4" x14ac:dyDescent="0.25">
      <c r="D344" s="1">
        <v>0.69171000000000005</v>
      </c>
    </row>
    <row r="345" spans="4:4" x14ac:dyDescent="0.25">
      <c r="D345" s="1">
        <v>1.9724999999999999</v>
      </c>
    </row>
    <row r="346" spans="4:4" x14ac:dyDescent="0.25">
      <c r="D346" s="1">
        <v>3.4595099999999999</v>
      </c>
    </row>
    <row r="347" spans="4:4" x14ac:dyDescent="0.25">
      <c r="D347" s="1">
        <v>3.31935</v>
      </c>
    </row>
    <row r="348" spans="4:4" x14ac:dyDescent="0.25">
      <c r="D348" s="1">
        <v>1.6016999999999999</v>
      </c>
    </row>
    <row r="349" spans="4:4" x14ac:dyDescent="0.25">
      <c r="D349" s="1">
        <v>1.45614</v>
      </c>
    </row>
    <row r="350" spans="4:4" x14ac:dyDescent="0.25">
      <c r="D350" s="1">
        <v>1.3715599999999999</v>
      </c>
    </row>
    <row r="351" spans="4:4" x14ac:dyDescent="0.25">
      <c r="D351" s="1">
        <v>0.69171000000000005</v>
      </c>
    </row>
    <row r="352" spans="4:4" x14ac:dyDescent="0.25">
      <c r="D352" s="1">
        <v>1.45614</v>
      </c>
    </row>
    <row r="353" spans="4:4" x14ac:dyDescent="0.25">
      <c r="D353" s="1">
        <v>1.9724999999999999</v>
      </c>
    </row>
    <row r="354" spans="4:4" x14ac:dyDescent="0.25">
      <c r="D354" s="1">
        <v>1.51058</v>
      </c>
    </row>
    <row r="355" spans="4:4" x14ac:dyDescent="0.25">
      <c r="D355" s="1">
        <v>1.88727</v>
      </c>
    </row>
    <row r="356" spans="4:4" x14ac:dyDescent="0.25">
      <c r="D356" s="1">
        <v>1.6016999999999999</v>
      </c>
    </row>
    <row r="357" spans="4:4" x14ac:dyDescent="0.25">
      <c r="D357" s="1">
        <v>0.68084</v>
      </c>
    </row>
    <row r="358" spans="4:4" x14ac:dyDescent="0.25">
      <c r="D358" s="1">
        <v>1.32151</v>
      </c>
    </row>
    <row r="359" spans="4:4" x14ac:dyDescent="0.25">
      <c r="D359" s="1">
        <v>0.72548999999999997</v>
      </c>
    </row>
    <row r="360" spans="4:4" x14ac:dyDescent="0.25">
      <c r="D360" s="1">
        <v>1.3329200000000001</v>
      </c>
    </row>
    <row r="361" spans="4:4" x14ac:dyDescent="0.25">
      <c r="D361" s="1">
        <v>0.73636000000000001</v>
      </c>
    </row>
    <row r="362" spans="4:4" x14ac:dyDescent="0.25">
      <c r="D362" s="1">
        <v>0.73636000000000001</v>
      </c>
    </row>
    <row r="363" spans="4:4" x14ac:dyDescent="0.25">
      <c r="D363" s="1">
        <v>3.09518</v>
      </c>
    </row>
    <row r="364" spans="4:4" x14ac:dyDescent="0.25">
      <c r="D364" s="1">
        <v>3.2637900000000002</v>
      </c>
    </row>
    <row r="365" spans="4:4" x14ac:dyDescent="0.25">
      <c r="D365" s="1">
        <v>1.3329200000000001</v>
      </c>
    </row>
    <row r="366" spans="4:4" x14ac:dyDescent="0.25">
      <c r="D366" s="1">
        <v>3.19557</v>
      </c>
    </row>
    <row r="367" spans="4:4" x14ac:dyDescent="0.25">
      <c r="D367" s="1">
        <v>3.5361199999999999</v>
      </c>
    </row>
    <row r="368" spans="4:4" x14ac:dyDescent="0.25">
      <c r="D368" s="1">
        <v>3.42536</v>
      </c>
    </row>
    <row r="369" spans="4:4" x14ac:dyDescent="0.25">
      <c r="D369" s="1">
        <v>3.6186799999999999</v>
      </c>
    </row>
    <row r="370" spans="4:4" x14ac:dyDescent="0.25">
      <c r="D370" s="1">
        <v>0.81974000000000002</v>
      </c>
    </row>
    <row r="371" spans="4:4" x14ac:dyDescent="0.25">
      <c r="D371" s="1">
        <v>2.10053</v>
      </c>
    </row>
    <row r="372" spans="4:4" x14ac:dyDescent="0.25">
      <c r="D372" s="1">
        <v>3.5875400000000002</v>
      </c>
    </row>
    <row r="373" spans="4:4" x14ac:dyDescent="0.25">
      <c r="D373" s="1">
        <v>3.4473799999999999</v>
      </c>
    </row>
    <row r="374" spans="4:4" x14ac:dyDescent="0.25">
      <c r="D374" s="1">
        <v>1.72973</v>
      </c>
    </row>
    <row r="375" spans="4:4" x14ac:dyDescent="0.25">
      <c r="D375" s="1">
        <v>1.5841700000000001</v>
      </c>
    </row>
    <row r="376" spans="4:4" x14ac:dyDescent="0.25">
      <c r="D376" s="1">
        <v>1.49959</v>
      </c>
    </row>
    <row r="377" spans="4:4" x14ac:dyDescent="0.25">
      <c r="D377" s="1">
        <v>0.81974000000000002</v>
      </c>
    </row>
    <row r="378" spans="4:4" x14ac:dyDescent="0.25">
      <c r="D378" s="1">
        <v>1.5841700000000001</v>
      </c>
    </row>
    <row r="379" spans="4:4" x14ac:dyDescent="0.25">
      <c r="D379" s="1">
        <v>2.10053</v>
      </c>
    </row>
    <row r="380" spans="4:4" x14ac:dyDescent="0.25">
      <c r="D380" s="1">
        <v>1.6386099999999999</v>
      </c>
    </row>
    <row r="381" spans="4:4" x14ac:dyDescent="0.25">
      <c r="D381" s="1">
        <v>2.0152999999999999</v>
      </c>
    </row>
    <row r="382" spans="4:4" x14ac:dyDescent="0.25">
      <c r="D382" s="1">
        <v>1.72973</v>
      </c>
    </row>
    <row r="383" spans="4:4" x14ac:dyDescent="0.25">
      <c r="D383" s="1">
        <v>0.80886999999999998</v>
      </c>
    </row>
    <row r="384" spans="4:4" x14ac:dyDescent="0.25">
      <c r="D384" s="1">
        <v>1.4495400000000001</v>
      </c>
    </row>
    <row r="385" spans="4:4" x14ac:dyDescent="0.25">
      <c r="D385" s="1">
        <v>0.85351999999999995</v>
      </c>
    </row>
    <row r="386" spans="4:4" x14ac:dyDescent="0.25">
      <c r="D386" s="1">
        <v>1.46095</v>
      </c>
    </row>
    <row r="387" spans="4:4" x14ac:dyDescent="0.25">
      <c r="D387" s="1">
        <v>0.86438999999999999</v>
      </c>
    </row>
    <row r="388" spans="4:4" x14ac:dyDescent="0.25">
      <c r="D388" s="1">
        <v>0.86438999999999999</v>
      </c>
    </row>
    <row r="389" spans="4:4" x14ac:dyDescent="0.25">
      <c r="D389" s="1">
        <v>3.2232099999999999</v>
      </c>
    </row>
    <row r="390" spans="4:4" x14ac:dyDescent="0.25">
      <c r="D390" s="1">
        <v>3.3918200000000001</v>
      </c>
    </row>
    <row r="391" spans="4:4" x14ac:dyDescent="0.25">
      <c r="D391" s="1">
        <v>1.46095</v>
      </c>
    </row>
    <row r="392" spans="4:4" x14ac:dyDescent="0.25">
      <c r="D392" s="1">
        <v>3.3235999999999999</v>
      </c>
    </row>
    <row r="393" spans="4:4" x14ac:dyDescent="0.25">
      <c r="D393" s="1">
        <v>3.6641499999999998</v>
      </c>
    </row>
    <row r="394" spans="4:4" x14ac:dyDescent="0.25">
      <c r="D394" s="1">
        <v>3.38008</v>
      </c>
    </row>
    <row r="395" spans="4:4" x14ac:dyDescent="0.25">
      <c r="D395" s="1">
        <v>3.5733999999999999</v>
      </c>
    </row>
    <row r="396" spans="4:4" x14ac:dyDescent="0.25">
      <c r="D396" s="1">
        <v>0.77444999999999997</v>
      </c>
    </row>
    <row r="397" spans="4:4" x14ac:dyDescent="0.25">
      <c r="D397" s="1">
        <v>2.05525</v>
      </c>
    </row>
    <row r="398" spans="4:4" x14ac:dyDescent="0.25">
      <c r="D398" s="1">
        <v>3.5422500000000001</v>
      </c>
    </row>
    <row r="399" spans="4:4" x14ac:dyDescent="0.25">
      <c r="D399" s="1">
        <v>3.4020899999999998</v>
      </c>
    </row>
    <row r="400" spans="4:4" x14ac:dyDescent="0.25">
      <c r="D400" s="1">
        <v>1.68445</v>
      </c>
    </row>
    <row r="401" spans="4:4" x14ac:dyDescent="0.25">
      <c r="D401" s="1">
        <v>1.5388900000000001</v>
      </c>
    </row>
    <row r="402" spans="4:4" x14ac:dyDescent="0.25">
      <c r="D402" s="1">
        <v>1.45431</v>
      </c>
    </row>
    <row r="403" spans="4:4" x14ac:dyDescent="0.25">
      <c r="D403" s="1">
        <v>0.77444999999999997</v>
      </c>
    </row>
    <row r="404" spans="4:4" x14ac:dyDescent="0.25">
      <c r="D404" s="1">
        <v>1.5388900000000001</v>
      </c>
    </row>
    <row r="405" spans="4:4" x14ac:dyDescent="0.25">
      <c r="D405" s="1">
        <v>2.05525</v>
      </c>
    </row>
    <row r="406" spans="4:4" x14ac:dyDescent="0.25">
      <c r="D406" s="1">
        <v>1.5933299999999999</v>
      </c>
    </row>
    <row r="407" spans="4:4" x14ac:dyDescent="0.25">
      <c r="D407" s="1">
        <v>1.97001</v>
      </c>
    </row>
    <row r="408" spans="4:4" x14ac:dyDescent="0.25">
      <c r="D408" s="1">
        <v>1.68445</v>
      </c>
    </row>
    <row r="409" spans="4:4" x14ac:dyDescent="0.25">
      <c r="D409" s="1">
        <v>0.76358999999999999</v>
      </c>
    </row>
    <row r="410" spans="4:4" x14ac:dyDescent="0.25">
      <c r="D410" s="1">
        <v>1.4042600000000001</v>
      </c>
    </row>
    <row r="411" spans="4:4" x14ac:dyDescent="0.25">
      <c r="D411" s="1">
        <v>0.80823999999999996</v>
      </c>
    </row>
    <row r="412" spans="4:4" x14ac:dyDescent="0.25">
      <c r="D412" s="1">
        <v>1.4156599999999999</v>
      </c>
    </row>
    <row r="413" spans="4:4" x14ac:dyDescent="0.25">
      <c r="D413" s="1">
        <v>0.81911</v>
      </c>
    </row>
    <row r="414" spans="4:4" x14ac:dyDescent="0.25">
      <c r="D414" s="1">
        <v>0.81911</v>
      </c>
    </row>
    <row r="415" spans="4:4" x14ac:dyDescent="0.25">
      <c r="D415" s="1">
        <v>3.1779299999999999</v>
      </c>
    </row>
    <row r="416" spans="4:4" x14ac:dyDescent="0.25">
      <c r="D416" s="1">
        <v>3.3465400000000001</v>
      </c>
    </row>
    <row r="417" spans="4:4" x14ac:dyDescent="0.25">
      <c r="D417" s="1">
        <v>1.4156599999999999</v>
      </c>
    </row>
    <row r="418" spans="4:4" x14ac:dyDescent="0.25">
      <c r="D418" s="1">
        <v>3.2783199999999999</v>
      </c>
    </row>
    <row r="419" spans="4:4" x14ac:dyDescent="0.25">
      <c r="D419" s="1">
        <v>3.6188600000000002</v>
      </c>
    </row>
  </sheetData>
  <sortState ref="E3:E1048576">
    <sortCondition ref="E3:E1048576"/>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bf5a78-e357-47de-8b5d-f85b0ac68f40" xsi:nil="true"/>
    <lcf76f155ced4ddcb4097134ff3c332f xmlns="ad5a6c16-2d24-48d9-a3a4-6ff64d7e9a9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52BA1F8F554F64D8972118A69507688" ma:contentTypeVersion="16" ma:contentTypeDescription="Skapa ett nytt dokument." ma:contentTypeScope="" ma:versionID="017abd14ea4a7223442e2f2576ad64bd">
  <xsd:schema xmlns:xsd="http://www.w3.org/2001/XMLSchema" xmlns:xs="http://www.w3.org/2001/XMLSchema" xmlns:p="http://schemas.microsoft.com/office/2006/metadata/properties" xmlns:ns2="ad5a6c16-2d24-48d9-a3a4-6ff64d7e9a99" xmlns:ns3="efe3c659-db89-4ea1-b2f7-33757e2a6d71" xmlns:ns4="48bf5a78-e357-47de-8b5d-f85b0ac68f40" targetNamespace="http://schemas.microsoft.com/office/2006/metadata/properties" ma:root="true" ma:fieldsID="49b4d04dbfeb4ba924cfc965431283f0" ns2:_="" ns3:_="" ns4:_="">
    <xsd:import namespace="ad5a6c16-2d24-48d9-a3a4-6ff64d7e9a99"/>
    <xsd:import namespace="efe3c659-db89-4ea1-b2f7-33757e2a6d71"/>
    <xsd:import namespace="48bf5a78-e357-47de-8b5d-f85b0ac68f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5a6c16-2d24-48d9-a3a4-6ff64d7e9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markeringar" ma:readOnly="false" ma:fieldId="{5cf76f15-5ced-4ddc-b409-7134ff3c332f}" ma:taxonomyMulti="true" ma:sspId="416e829d-f284-4ff7-8186-3ac0651d97b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e3c659-db89-4ea1-b2f7-33757e2a6d71"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bf5a78-e357-47de-8b5d-f85b0ac68f40"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31df9237-0e01-4780-8e86-8017410c6973}" ma:internalName="TaxCatchAll" ma:showField="CatchAllData" ma:web="efe3c659-db89-4ea1-b2f7-33757e2a6d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B4D511-C68E-4D1F-8CFC-24B85903E38C}">
  <ds:schemaRefs>
    <ds:schemaRef ds:uri="http://schemas.microsoft.com/office/2006/metadata/properties"/>
    <ds:schemaRef ds:uri="http://schemas.microsoft.com/office/infopath/2007/PartnerControls"/>
    <ds:schemaRef ds:uri="48bf5a78-e357-47de-8b5d-f85b0ac68f40"/>
    <ds:schemaRef ds:uri="ad5a6c16-2d24-48d9-a3a4-6ff64d7e9a99"/>
  </ds:schemaRefs>
</ds:datastoreItem>
</file>

<file path=customXml/itemProps2.xml><?xml version="1.0" encoding="utf-8"?>
<ds:datastoreItem xmlns:ds="http://schemas.openxmlformats.org/officeDocument/2006/customXml" ds:itemID="{FB7AC5B1-663C-4D19-AA6D-B2D197FC21B6}">
  <ds:schemaRefs>
    <ds:schemaRef ds:uri="http://schemas.microsoft.com/sharepoint/v3/contenttype/forms"/>
  </ds:schemaRefs>
</ds:datastoreItem>
</file>

<file path=customXml/itemProps3.xml><?xml version="1.0" encoding="utf-8"?>
<ds:datastoreItem xmlns:ds="http://schemas.openxmlformats.org/officeDocument/2006/customXml" ds:itemID="{5B070AC3-FAFD-45EA-B57D-BDFDA82C03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5a6c16-2d24-48d9-a3a4-6ff64d7e9a99"/>
    <ds:schemaRef ds:uri="efe3c659-db89-4ea1-b2f7-33757e2a6d71"/>
    <ds:schemaRef ds:uri="48bf5a78-e357-47de-8b5d-f85b0ac68f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Supp_Table1</vt:lpstr>
      <vt:lpstr>Supp_Table3</vt:lpstr>
      <vt:lpstr>Supp_Table1!_Int_UNLE0uiJ</vt:lpstr>
      <vt:lpstr>Supp_Table3!_Toc143694535</vt:lpstr>
    </vt:vector>
  </TitlesOfParts>
  <Manager/>
  <Company>Empa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Vogel, Kealie</dc:creator>
  <cp:keywords/>
  <dc:description/>
  <cp:lastModifiedBy>Sudheshwar, Akshat</cp:lastModifiedBy>
  <cp:revision/>
  <dcterms:created xsi:type="dcterms:W3CDTF">2023-08-15T11:54:13Z</dcterms:created>
  <dcterms:modified xsi:type="dcterms:W3CDTF">2023-11-20T12:00:56Z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0x010100C52BA1F8F554F64D8972118A69507688</vt:lpwstr>
  </property>
  <property fmtid="{D5CDD505-2E9C-101B-9397-08002B2CF9AE}" pid="3" name="MediaServiceImageTags">
    <vt:lpwstr/>
  </property>
</Properties>
</file>