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entbe-my.sharepoint.com/personal/nuria_eliasmasiques_ugent_be/Documents/Meat and health/Experiments/Animal trial/Rat &amp; Fiber/DATA/"/>
    </mc:Choice>
  </mc:AlternateContent>
  <xr:revisionPtr revIDLastSave="140" documentId="8_{8CF1032B-43C8-4E4E-84EE-DC773F24F5CE}" xr6:coauthVersionLast="47" xr6:coauthVersionMax="47" xr10:uidLastSave="{7F7B5FDB-D3F4-6749-BB58-5F825EBD6398}"/>
  <bookViews>
    <workbookView xWindow="0" yWindow="1040" windowWidth="34200" windowHeight="19260" xr2:uid="{9BC59CBC-D2D6-4492-82E5-0921E89A5AA6}"/>
  </bookViews>
  <sheets>
    <sheet name="Data " sheetId="1" r:id="rId1"/>
    <sheet name="Microbiota" sheetId="3" r:id="rId2"/>
    <sheet name="LEfSe DIET LDA 4" sheetId="5" r:id="rId3"/>
    <sheet name="LEfSe FOS LDA 4" sheetId="6" r:id="rId4"/>
    <sheet name="Spearman Correlation" sheetId="4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1" l="1"/>
  <c r="P40" i="1"/>
  <c r="P39" i="1"/>
  <c r="P38" i="1"/>
  <c r="P37" i="1"/>
  <c r="P35" i="1"/>
  <c r="P34" i="1"/>
  <c r="P33" i="1"/>
  <c r="P32" i="1"/>
  <c r="P31" i="1"/>
  <c r="J31" i="1"/>
  <c r="P30" i="1"/>
  <c r="P29" i="1"/>
  <c r="P28" i="1"/>
  <c r="P27" i="1"/>
  <c r="J27" i="1"/>
  <c r="P26" i="1"/>
  <c r="P25" i="1"/>
  <c r="P24" i="1"/>
  <c r="P23" i="1"/>
  <c r="P22" i="1"/>
  <c r="P21" i="1"/>
  <c r="P20" i="1"/>
  <c r="P19" i="1"/>
  <c r="P18" i="1"/>
  <c r="P17" i="1"/>
  <c r="N17" i="1"/>
  <c r="P16" i="1"/>
  <c r="P15" i="1"/>
  <c r="P14" i="1"/>
  <c r="P13" i="1"/>
  <c r="P12" i="1"/>
  <c r="P11" i="1"/>
  <c r="P10" i="1"/>
  <c r="P9" i="1"/>
  <c r="P8" i="1"/>
  <c r="P7" i="1"/>
  <c r="K7" i="1"/>
  <c r="P6" i="1"/>
  <c r="K6" i="1"/>
  <c r="P5" i="1"/>
  <c r="K5" i="1"/>
  <c r="P4" i="1"/>
  <c r="P3" i="1"/>
</calcChain>
</file>

<file path=xl/sharedStrings.xml><?xml version="1.0" encoding="utf-8"?>
<sst xmlns="http://schemas.openxmlformats.org/spreadsheetml/2006/main" count="9506" uniqueCount="2627">
  <si>
    <t>Rat ID</t>
  </si>
  <si>
    <t>Cage</t>
  </si>
  <si>
    <t>Diet</t>
  </si>
  <si>
    <t>Meat type</t>
  </si>
  <si>
    <t>Fiber</t>
  </si>
  <si>
    <t>T1</t>
  </si>
  <si>
    <t>Chicken</t>
  </si>
  <si>
    <t>-</t>
  </si>
  <si>
    <t>T2</t>
  </si>
  <si>
    <t>FOS</t>
  </si>
  <si>
    <t>T3</t>
  </si>
  <si>
    <t>Beef</t>
  </si>
  <si>
    <t>T4</t>
  </si>
  <si>
    <t>Euthanasia</t>
  </si>
  <si>
    <t>Colon length (cm)</t>
  </si>
  <si>
    <t>Heart (g)</t>
  </si>
  <si>
    <t>Liver (g)</t>
  </si>
  <si>
    <t>Colon content (g?)</t>
  </si>
  <si>
    <t>Mesenterial fat</t>
  </si>
  <si>
    <t>Retroperitoneal</t>
  </si>
  <si>
    <t>Duodenum</t>
  </si>
  <si>
    <t>Kidney</t>
  </si>
  <si>
    <t>Stomach</t>
  </si>
  <si>
    <t>Cecum (g)</t>
  </si>
  <si>
    <t>CS2 (AUC / g feces)</t>
  </si>
  <si>
    <t>DM2S (AUC / g feces)</t>
  </si>
  <si>
    <t>DM3S (AUC / g feces)</t>
  </si>
  <si>
    <t>PH (AUC / g feces)</t>
  </si>
  <si>
    <t>KR (AUC / g feces)</t>
  </si>
  <si>
    <t>IN (AUC / g feces)</t>
  </si>
  <si>
    <t>HEX (AUC / g feces)</t>
  </si>
  <si>
    <t>TBARS plasma</t>
  </si>
  <si>
    <t>TBARS stomach</t>
  </si>
  <si>
    <t>TBARS colon</t>
  </si>
  <si>
    <t>TBARS duodenum</t>
  </si>
  <si>
    <t>TBARS heart</t>
  </si>
  <si>
    <t>TBARS kidney</t>
  </si>
  <si>
    <t>TBARS liver</t>
  </si>
  <si>
    <t>PCC stomach</t>
  </si>
  <si>
    <t>GPx plasma</t>
  </si>
  <si>
    <t>GPx colon</t>
  </si>
  <si>
    <t>GPx heart</t>
  </si>
  <si>
    <t>GPx kidney</t>
  </si>
  <si>
    <t>GPx liver</t>
  </si>
  <si>
    <t>GPx duodenum</t>
  </si>
  <si>
    <t>Shannon</t>
  </si>
  <si>
    <t>InvSimpson</t>
  </si>
  <si>
    <t>CRP (mg/ml plasma)</t>
  </si>
  <si>
    <t>ACE (AUC / g feces)</t>
  </si>
  <si>
    <t>PROP (AUC / g feces)</t>
  </si>
  <si>
    <t>BUT (AUC / g feces)</t>
  </si>
  <si>
    <t>VAL (AUC / g feces)</t>
  </si>
  <si>
    <t>NF01</t>
  </si>
  <si>
    <t>NF11</t>
  </si>
  <si>
    <t>NF21</t>
  </si>
  <si>
    <t>NF32</t>
  </si>
  <si>
    <t>NF02</t>
  </si>
  <si>
    <t>NF12</t>
  </si>
  <si>
    <t>NF22</t>
  </si>
  <si>
    <t>NF34</t>
  </si>
  <si>
    <t>NF04</t>
  </si>
  <si>
    <t>NF13</t>
  </si>
  <si>
    <t>NF23</t>
  </si>
  <si>
    <t>NF36</t>
  </si>
  <si>
    <t>NF05</t>
  </si>
  <si>
    <t>NF14</t>
  </si>
  <si>
    <t>NF24</t>
  </si>
  <si>
    <t>NF37</t>
  </si>
  <si>
    <t>NF06</t>
  </si>
  <si>
    <t>NF16</t>
  </si>
  <si>
    <t>NF27</t>
  </si>
  <si>
    <t>NF38</t>
  </si>
  <si>
    <t>NF09</t>
  </si>
  <si>
    <t>NF17</t>
  </si>
  <si>
    <t>NF29</t>
  </si>
  <si>
    <t>NF39</t>
  </si>
  <si>
    <t>NF08</t>
  </si>
  <si>
    <t>NF18</t>
  </si>
  <si>
    <t>NF30</t>
  </si>
  <si>
    <t>NF40</t>
  </si>
  <si>
    <t>NF10</t>
  </si>
  <si>
    <t>NF19</t>
  </si>
  <si>
    <t>NF31</t>
  </si>
  <si>
    <t/>
  </si>
  <si>
    <t>Kingdom</t>
  </si>
  <si>
    <t>Phylum</t>
  </si>
  <si>
    <t>Class</t>
  </si>
  <si>
    <t>Order</t>
  </si>
  <si>
    <t>Family</t>
  </si>
  <si>
    <t>Genus</t>
  </si>
  <si>
    <t>blk</t>
  </si>
  <si>
    <t>Sequence</t>
  </si>
  <si>
    <t>ASV1</t>
  </si>
  <si>
    <t>Bacteria</t>
  </si>
  <si>
    <t>Firmicutes</t>
  </si>
  <si>
    <t>Bacilli</t>
  </si>
  <si>
    <t>Lactobacillales</t>
  </si>
  <si>
    <t>Lactobacillaceae</t>
  </si>
  <si>
    <t>Lactobacillus</t>
  </si>
  <si>
    <t>TAGGGAATCTTCCACAATGGACGCAAGTCTGATGGAGCAACGCCGCGTGAGTGAAGAAGGTTTTCGGATCGTAAAGCTCTGTTGTTGGTGAAGAAGGATAGAGGTAGTAACTGGCCTTTATTTGACGGTAATCAACCAGAAAGTCA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</t>
  </si>
  <si>
    <t>ASV2</t>
  </si>
  <si>
    <t>Proteobacteria</t>
  </si>
  <si>
    <t>Gammaproteobacteria</t>
  </si>
  <si>
    <t>Enterobacterales</t>
  </si>
  <si>
    <t>Enterobacteriaceae</t>
  </si>
  <si>
    <t>Escherichia-Shigella</t>
  </si>
  <si>
    <t>TG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AACA</t>
  </si>
  <si>
    <t>ASV3</t>
  </si>
  <si>
    <t>Verrucomicrobiota</t>
  </si>
  <si>
    <t>Verrucomicrobiae</t>
  </si>
  <si>
    <t>Verrucomicrobiales</t>
  </si>
  <si>
    <t>Akkermansiaceae</t>
  </si>
  <si>
    <t>Akkermansia</t>
  </si>
  <si>
    <t>TCGAGAATCATTCACAATGGGGGAAACCCTGATGGTGCGACGCCGCGTGGGGGAATGAAGGTCTTCGGATTGTAAACCCCTGTCATGTGGGAGCAAATTAAAAAGATAGTACCACAAGAGGAAGAGACGGCTAACTCTGTGCCAGCAGCCGCGGTAATACAGAGGTCTCAAGCGTTGTTCGGAATCACTGGGCGTAAAGCGTGCGTAGGCTGTTTCGTAAGTCGTGTGTGAAAGGCGCGGGCTCAACCCGCGGACGGCACATGATACTGCGAGACTAGAGTAATGGAGGGGGAACCGGAATTCTCGGTGTAGCAGTGAAATGCGTAGATATCGAGAGGAACACTCGTGGCGAAGGCGGGTTCCTGGACATTAACTGACGCTGAGGCACGAAGGCCAGGGGAGCGAAAG</t>
  </si>
  <si>
    <t>ASV4</t>
  </si>
  <si>
    <t>Ligilactobacillus</t>
  </si>
  <si>
    <t>TAGGGAATCTTCCACAATGGGCGAAAGCCTGATGGAGCAACGCCGCGTGGGTGAAGAAGGTCTTCGGATCGTAAAACCCTGTTGTTAGAGAAGAAAGTGCGTGAGAGTAACTGTTCACGTTTCGACGGTATCTAACCAGAAAGCCACGGCTAACTACGTGCCAGCAGCCGCGGTAATACGTAGGTGGCAAGCGTTATCCGGATTTATTGGGCGTAAAGGGAACGCAGGCGGTCTTTTAAGTCTGATGTGAAAGCCTTCGGCTTAACCGGAGTAGTGCATTGGAAACTGGGAGACTTGAGTGCAGAAGAGGAGAGTGGAACTCCATGTGTAGCGGTGAAATGCGTAGATATATGGAAGAACACCAGTGGCGAAAGCGGCTCTCTGGTCTGTAACTGACGCTGAGGTTCGAAAGCGTGGGTAGCAAACA</t>
  </si>
  <si>
    <t>ASV5</t>
  </si>
  <si>
    <t>Bacteroidota</t>
  </si>
  <si>
    <t>Bacteroidia</t>
  </si>
  <si>
    <t>Bacteroidales</t>
  </si>
  <si>
    <t>Bacteroidaceae</t>
  </si>
  <si>
    <t>Bacteroides</t>
  </si>
  <si>
    <t>TGAGGAATATTGGTCAATGGGCGCTAGCCTGAACCAGCCAAGTAGCGTGAAGGATGACTGCCCTATGGGTTGTAAACTTCTTTTATATGGGAATAAAGTGCAGTATGTATACTGCTTTGCATGTACCTTATGAATAAGGATCGGCTAACTCCGTGCCAGCAGCCGCGGTAATACGGAGGATCCGAGCGTTATCCGGATTTATTGGGTTTAAAGGGAGCGTAGGCGGGTTGTTAAGTCAGTTGTGAAAGTTTGCGGCTCAACCGTAAAATTGCAGTTGATACTGGCATCCTTGAGTACAGTAGAGGTAGGCGGAATTCGTGGTGTAGCGGTGAAATGCTTAGATATCACGAAGAACTCCGATTGCGAAGGCAGCCTGCTGGACTGTAACTGACGCTGATGCTCGAAAGTGTGGGTATCAAACA</t>
  </si>
  <si>
    <t>ASV6</t>
  </si>
  <si>
    <t>HT002</t>
  </si>
  <si>
    <t>TAGGGAATCTTCCACAATGGGCGCAAGCCTGATGGAGCAACACCGCGTGAGTGAAGAAGGGTTTCGGCTCGTAAAGCTCTGTTGTTGGAGAAGAACGTGCGTGAGAGTAACTGTTCACGCAGTGACGGTATCCAACCAGAAAGTCACGGCTAACTACGTGCCAGCAGCCGCGGTAATACGTAGGTGGCAAGCGTTATCCGGATTTATTGGGCGTAAAGCGAGCGCAGGCGGTTGCTTAGGTCTGATGTGAAAGCCTTCGGCTTAACCGAAGAAGTGCATCGGAAACCGGGCGACTTGAGTGCAGAAGAGGACAGTGGAACTCCATGTGTAGCGGTGGAATGCGTAGATATATGGAAGAACACCAGTGGCGAAGGCGGCTGTCTGGTCTGCAACTGACGCTGAGGCTCGAAAGCATGGGTAGCGAACA</t>
  </si>
  <si>
    <t>ASV7</t>
  </si>
  <si>
    <t>Prevotellaceae</t>
  </si>
  <si>
    <t>Alloprevotella</t>
  </si>
  <si>
    <t>TGAGGAATATTGGTCAATGGACGCAAGTCTGAACCAGCCAAGTAGCGTGCAGGATGACGGCCCTCCGGGTTGTAAACTGCTTTTAGTTGGGAATAAAAGGGGGCTCGTGAGCCCCGTATTGTATGTACCATCAGAAAAAGGACCGGCTAATTCCGTGCCAGCAGCCGCGGTAATACGGAAGGTCCGGGCGTTATCCGGATTTATTGGGTTTAAAGGGAGCGTAGGCCGGCTTTTAAGTCAGCTGTGAAAGTCCGCGGCTCAACCGTGGAATTGCAGTTGAAACTGGAGGCCTTGAGTGCACACAGGGATGCCGGAATTCATGGTGTAGCGGTGAAATGCTTAGATATCATGAAGAACTCCGATCGCGAAGGCAAGTGTCCGGGGTGCAACTGACGCTGAGGCTCGAAAGTGCGGGTATCAAACA</t>
  </si>
  <si>
    <t>ASV8</t>
  </si>
  <si>
    <t>Clostridia</t>
  </si>
  <si>
    <t>Lachnospirales</t>
  </si>
  <si>
    <t>Lachnospiraceae</t>
  </si>
  <si>
    <t>[Ruminococcus] torques group</t>
  </si>
  <si>
    <t>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</t>
  </si>
  <si>
    <t>ASV9</t>
  </si>
  <si>
    <t>F_Lachnospiraceae</t>
  </si>
  <si>
    <t>TGGGGAATATTGCACAATGGGGGAAACCCTGATGCAGCAACGCCGCGTGAGTGAAGAAGTATTTCGGTATGTAAAGCTCTATCAGCAGGGAAGAAAATGACGGTACCTGACTAAGAAGCCCCGGCTAACTACGTGCCAGCAGCCGCGGTAATACGTAGGGGGCAAGCGTTATCCGGATTTACTGGGTGTAAAGGGAGCGTAGACGGCGAAGCAAGTCTGAAGTGAAATGCGGGGGCTCAACCCCTGAACTGCTTTGGAAACTGTTTTGCTAGAGTGCTGGAGAGGCAAGCGGAATTCCTAGTGTAGCGGTGAAATGCGTAGATATTAGGAGGAACACCAGTGGCGAAGGCGGCTTGCTGGACAGTAACTGACGTTGAGGCTCGAAAGCGTGGGGAGCAAACA</t>
  </si>
  <si>
    <t>ASV10</t>
  </si>
  <si>
    <t>TAGGGAATCTTCCACAATGGACGAAAGTCTGATGGAGCAACGCCGCGTGAGTGAAGAAGGGTTTCGGCTCGTAAAGCTCTGTTGGTAGTGAAGAAAGATAGAGGTAGTAACTGGCCTTTATTTGACGGTAATTACTTAGAAAGTCACGGCTAACTACGTGCCAGCAGCCGCGGTAATACGTAGGTGGCAAGCGTTGTCCGGATTTATTGGGCGTAAAGCGAGTGCAGGCGGTTCAATAAGTCTGATGTGAAAGCCTCCGGCTCAACCGGAGAATTGCATCAGAAACTGTTGAACTTGAGTGCAGAAGAGGAGAGTGGAACTCCATGTGTAGCGGTGGAATGCGTAGATATATGGAAGAACACCAGTGGCGAAGGCGGCTCTCTGGTCTGCAACTGACGCTGAGGCTCGAAAGCATGGGTAGCGAACA</t>
  </si>
  <si>
    <t>ASV11</t>
  </si>
  <si>
    <t>Rikenellaceae</t>
  </si>
  <si>
    <t>Alistipes</t>
  </si>
  <si>
    <t>TGAGGAATATTGGTCAATGGACGCAAGTCTGAACCAGCCATGCCGCGTGCAGGAAGACGGCTCTATGAGTTGTAAACTGCTTTTGTACTAGGGTAAACGCTTCTACGTGTAGGAGCCTGAAAGTATAGTACGAATAAGGATCGGCTAACTCCGTGCCAGCAGCCGCGGTAATACGGAGGATCCAAGCGTTATCCGGATTTATTGGGTTTAAAGGGTGCGTAGGCGGTTTGATAAGTTAGAGGTGAAATACCGGGGCTCAACTCCGGAACTGCCTCTAATACTGTTGAACTAGAGAGTAGTTGCGGTAGGCGGAATGTATGGTGTAGCGGTGAAATGCTTAGAGATCATACAGAACACCGATTGCGAAGGCAGCTTACCAAACTATATCTGACGTTGAGGCACGAAAGCGTGGGGAGCAAACA</t>
  </si>
  <si>
    <t>ASV12</t>
  </si>
  <si>
    <t>Muribaculaceae</t>
  </si>
  <si>
    <t>F_Muribaculaceae</t>
  </si>
  <si>
    <t>TGAGGAATATTGGTCAATGGGCGGGAGCCTGAACCAGCCAAGTCGCGTGAGGGAAGACGGTCCTATGGATTGTAAACCTCTTTAGGCGGGGAGCAATGCCGGGCACGCGTGCCCGGAGGGAGAGTACCCGCAGAATAAGCATCGGCTAACTCCGTGCCAGCAGCCGCGGTAATACGGAGGATGCGAGCGTTATCCGGATTTATTGGGTTTAAAGGGTGCGTAGGCGGATTTTTAAGTCAGCGGTAAAATGTCCGGGCTCAACCCGGGCCGGCCGTTGAAACTGGGGATCTTGAGTGGGCGAGAAGTATGCGGAATGCGTGGTGTAGCGGTGAAATGCATAGATATCACGCAGAACTCCGATTGCGAAGGCAGCATACCGGCGCCCGACTGACGCTGAGGCACGAAAGCGTGGGGATCGAACA</t>
  </si>
  <si>
    <t>ASV13</t>
  </si>
  <si>
    <t>TGAGGAATATTGGTCAATGGGCGCTAGCCTGAACCAGCCAAGTAGCGTGAAGGATGACTGCCCTATGGGTTGTAAACTTCTTTTATATGGGAATAAAGTGCAGTATGTATACTGCTTTGCATGTACCTTATGAATAAGGGTCGGCTAACTCCGTGCCAGCAGCCGCGGTAATACGGAGGATCCGAGCGTTATCCGGATTTATTGGGTTTAAAGGGAGCGTAGGCGGGTTGTTAAGTCAGTTGTGAAAGTTTGCGGCTCAACCGTAAAATTGCAGTTGATACTGGCATCCTTGAGTACAGTAGAGGTAGGCGGAATTCGTGGTGTAGCGGTGAAATGCTTAGATATCACGAAGAACTCCGATTGCGAAGGCAGCCTGCTGGACTGTAACTGACGCTGATGCTCGAAAGTGTGGGTATCAAACA</t>
  </si>
  <si>
    <t>ASV14</t>
  </si>
  <si>
    <t>Blautia</t>
  </si>
  <si>
    <t>TGGGGAATATTGCACAATGGGGGAAACCCTGATGCAGCGACGCCGCGTGAAGGAAGAAGTATCTCGGTATGTAAACTTCTATCAGCAGGGAAGATAGTGACGGTACCTGACTAAGAAGCCCCGGCTAACTACGTGCCAGCAGCCGCGGTAATACGTAGGGGGCAAGCGTTATCCGGATTTACTGGGTGTAAAGGGAGCGTAGACGGTGTGGCAAGTCTGATGTGAAAGGCATGGGCTCAACCTGTGGACTGCATTGGAAACTGTCATACTTGAGTGCCGGAGGGGTAAGCGGAATTCCTAGTGTAGCGGTGAAATGCGTAGATATTAGGAGGAACACCAGTGGCGAAGGCGGCTTACTGGACGGTAACTGACGTTGAGGCTCGAAAGCGTGGGGAGCAAACA</t>
  </si>
  <si>
    <t>ASV15</t>
  </si>
  <si>
    <t>Anaerostipes</t>
  </si>
  <si>
    <t>TGGGGAATATTGCACAATGGGGGAAACCCTGATGCAGCGACGCCGCGTGAGTGAAGAAGTATTTCGGTATGTAAAGCTCTATCAGCAGGGAAGAAAAAAGACGGTACCTGACTAAGAAGCCCCGGCTAACTACGTGCCAGCAGCCGCGGTAATACGTAGGGGGCAAGCGTTATCCGGAATTACTGGGTGTAAAGGGTGCGTAGGTGGCATGGTAAGTCAGAAGTGAAAGCCCGGGGCTTAACCCCGGGACTGCTTTTGAAACTGTCATGCTGGAGTGCAGGAGAGGTAAGCGGAATTCCTAGTGTAGCGGTGAAATGCGTAGATATTAGGAGGAACACCAGTGGCGAAGGCGGCTTACTGGACTGTCACTGACACTGATGCACGAAAGCGTGGGGAGCAAACA</t>
  </si>
  <si>
    <t>ASV16</t>
  </si>
  <si>
    <t>TAGGGAATCTTCCACAATGGGCGAAAGCCTGATGGAGCAACGCCGCGTGGGTGAAGAAGGTCTTCGGATCGTAAAACCCTGTTGTTAGAGAAGAAAGTGCGTGAGAGTAACTGTTCACGTTTCGACGGTATCTAACCAGAAAGCCACGGCTAACTACGTGCCAGCAGCCGCGGTAATACGTAGGTGGCAAGCGTTATCCGGATTTATTGGGCGTAAAGGGAACGCAGGCGGTCTTTTAAGTCTGATGTGAAAGCCTTCGGCTTAACCGAAGTAGTGCATTGGAAACTGGGAGACTTGAGTGCAGAAGAGGAGAGTGGAACTCCATGTGTAGCGGTGAAATGCGTAGATATATGGAAGAACACCAGTGGCGAAAGCGGCTCTCTGGTCTGTAACTGACGCTGAGGTTCGAAAGCGTGGGTAGCAAACA</t>
  </si>
  <si>
    <t>ASV17</t>
  </si>
  <si>
    <t>TAGGGAATCTTCCACAATGGACGAAAGTCTGATGGAGCAACGCCGCGTGAGTGAAGAAGGGTTTCGGCTCGTAAAGCTCTGTTGGTAGTGAAGAAAGATAGAGGTAGTAACTGGCCTTTATTTGACGGTAATTACTTAGAAAGTCACGGCTAACTACGTGCCAGCAGCCGCGGTAATACGTAGGTGGCAAGCGTTGTCCGGATTTATTGGGCGTAAAGCGAGTGCAGGCGGTTCAATAAGTCTGATGTGAAAGCCTTCGGCTCAACCGGAGAATTGCATCAGAAACTGTTGAACTTGAGTGCAGAAGAGGAGAGTGGAACTCCATGTGTAGCGGTGGAATGCGTAGATATATGGAAGAACACCAGTGGCGAAGGCGGCTCTCTGGTCTGCAACTGACGCTGAGGCTCGAAAGCATGGGTAGCGAACA</t>
  </si>
  <si>
    <t>ASV18</t>
  </si>
  <si>
    <t>Peptostreptococcales-Tissierellales</t>
  </si>
  <si>
    <t>Peptostreptococcaceae</t>
  </si>
  <si>
    <t>Romboutsia</t>
  </si>
  <si>
    <t>TGGGGAATATTGCACAATGGGCGAAAGCCTGATGCAGCAACGCCGCGTGAGCGATGAAGGCCTTCGGGTCGTAAAGCTCTGTCCTCAAGGAAGATAATGACGGTACTTGAGGAGGAAGCCCCGGCTAACTACGTGCCAGCAGCCGCGGTAATACGTAGGGGGCTAGCGTTATCCGGAATTACTGGGCGTAAAGGGTGCGTAGGTGGTTTCTTAAGTCAGAGGTGAAAGGCTACGGCTCAACCGTAGTAAGCCTTTGAAACTGGGAAACTTGAGTGCAGGAGAGGAGAGTGGAATTCCTAGTGTAGCGGTGAAATGCGTAGATATTAGGAGGAACACCAGTTGCGAAGGCGGCTCTCTGGACTGTAACTGACACTGAGGCACGAAAGCGTGGGGAGCAAACA</t>
  </si>
  <si>
    <t>ASV19</t>
  </si>
  <si>
    <t>TGGGGAATATTGCACAATGGGGGAAACCCTGATGCAGCGACGCCGCGTGAAGGAAGAAGTATCTCGGTATGTAAACTTCTATCAGCAGGGAAGAAAATGACGGTACCTGACTAAGAAGCCCCGGCTAACTACGTGCCAGCAGCCGCGGTAATACGTAGGGGGCAAGCGTTATCCGGATTTACTGGGTGTAAAGGGAGCGTAGACGGAGCAGCAAGTCTGATGTGAAAGGCAGGGGCTCAACCCCTGGACTGCATTGGAAACTGTTGATCTTGAGTACCGGAGGGGTAAGCGGAATTCCTAGTGTAGCGGTGAAATGCGTAGATATTAGGAGGAACACCAGTGGCGAAGGCGGCTTACTGGACGGTAACTGACGTTGAGGCTCGAAAGCGTGGGGAGCAAACA</t>
  </si>
  <si>
    <t>ASV20</t>
  </si>
  <si>
    <t>Desulfobacterota</t>
  </si>
  <si>
    <t>Desulfovibrionia</t>
  </si>
  <si>
    <t>Desulfovibrionales</t>
  </si>
  <si>
    <t>Desulfovibrionaceae</t>
  </si>
  <si>
    <t>F_Desulfovibrionaceae</t>
  </si>
  <si>
    <t>TGGGGAATATTGCGCAATGGGCGAAAGCCTGACGCAGCGACGCCGCGTGAGGGATGAAGGTCTTCGGATCGTAAACCTCTGTCAGCAGGGAAGAACGGTCACTGTGCTAATCAGCAGTGAATTGACGGTACCTGCAAAGGAAGCACCGGCTAACTCCGTGCCAGCAGCCGCGGTAATACGGAGGGTGCGAGCGTTAATCGGAATTACTGGGCGTAAAGCGCTCGTAGGCGGTATGTCAAGTCAAGGGTGAAATCCCCGCGCTCAACGTGGGAACTGCCTTTGAAACTGGCAAACTGGAGTGTGTGAGAGGATAGTGGAATTCCAGGTGTAGGAGTGAAATCCGTAGATATCTGGAGGAACATCAGTGGCGAAGGCGACTATCTGGCACATAACTGACGCTGAGGAGCGAAAGCGTGGGTAGCAAACA</t>
  </si>
  <si>
    <t>ASV21</t>
  </si>
  <si>
    <t>Actinobacteriota</t>
  </si>
  <si>
    <t>Actinobacteria</t>
  </si>
  <si>
    <t>Bifidobacteriales</t>
  </si>
  <si>
    <t>Bifidobacteriaceae</t>
  </si>
  <si>
    <t>Bifidobacterium</t>
  </si>
  <si>
    <t>TGGGGAATATTGCACAATGGGCGCAAGCCTGATGCAGCGACGCCGCGTGCGGGATGGAGGCCTTCGGGTTGTAAACCGCTTTTGTTCAAGGGCAAGGCACGGCTTCGGGCCGTGTTGAGTGGATTG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</t>
  </si>
  <si>
    <t>ASV22</t>
  </si>
  <si>
    <t>TGGGGAATATTGCACAATGGGCGCAAGCCTGATGCAGCCATGCCGCGTGTATGAAGAAGGCCTTCGGGTTGTAAAGTACTTTCAGCGGGGAGGAAGGGAGTAAAGTTAATACCTTTA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AACA</t>
  </si>
  <si>
    <t>ASV23</t>
  </si>
  <si>
    <t>TAGGGAATCTTCCACAATGGGCGAAAGCCTGATGGAGCAACGCCGCGTGGGTGAAGAAGGTCTTCGGATCGTAAAACCCTGTTGTTAGAGAAGAAAGTGCGTGAGAGTAACTGTTCACGTTTTGACGGTATCTAACCAGAAAGCCACGGCTAACTACGTGCCAGCAGCCGCGGTAATACGTAGGTGGCAAGCGTTATCCGGATTTATTGGGCGTAAAGGGAACGCAGGCGGTCTTTTAAGTCTGATGTGAAAGCCTTCGGCTTAACCGGAGTAGTGCATTGGAAACTGGGAGACTTGAGTGCAGAAGAGGAGAGTGGAACTCCATGTGTAGCGGTGAAATGCGTAGATATATGGAAGAACACCAGTGGCGAAAGCGGCTCTCTGGTCTGTAACTGACGCTGAGGTTCGAAAGCGTGGGTAGCAAACA</t>
  </si>
  <si>
    <t>ASV24</t>
  </si>
  <si>
    <t>[Ruminococcus] gnavus group</t>
  </si>
  <si>
    <t>TGGGGAATATTGCACAATGGGGGAAACCCTGATGCAGCGACGCCGCGTGAGCGATGAAGTATTTCGGTATGTAAAGCTCTATCAGCAGGGAAGAAAATGACGGTACCTGACTAAGAAGCCCCGGCTAACTACGTGCCAGCAGCCGCGGTAATACGTAGGGGGCAAGCGTTATCCGGATTTACTGGGTGTAAAGGGAGCGTAGACGGCATGGCAAGCCAGATGTGAAAGCCCGGGGCTCAACCCCGGGACTGCATTTGGAACTGTCAGGCTAGAGTGTCGGAGAGGAAAGCGGAATTCCTAGTGTAGCGGTGAAATGCGTAGATATTAGGAGGAACACCAGTGGCGAAGGCGGCTTTCTGGACGATGACTGACGTTGAGGCTCGAAAGCGTGGGGAGCAAACA</t>
  </si>
  <si>
    <t>ASV25</t>
  </si>
  <si>
    <t>TGAGGAATATTGGTCAATGGGCGGGAGCCTGAACCAGCCAAGTCGCGTGAGGGATGACGGCCCTATGGGTTGTAAACCTCTTTTGCCGGGGAGCAAAGTGCCGCACGTGTGCGGTTTGGAGAGTACCCGGAGAAAAAGCATCGGCTAACTCCGTGCCAGCAGCCGCGGTAATACGGAGGATGCGAGCGTTATCCGGATTTATTGGGTTTAAAGGGTGCGTAGGCGGACGCTTAAGTCAGCGGTAAAATTGCGGGGCTCAACCTCGTCGAGCCGTTGAAACTGGGTGCCTTGAGTGGGCGAGAAGTACGCGGAATGCGTGGTGTAGCGGTGAAATGCATAGATATCACGCAGAACTCCGATTGCGAAGGCAGCGTACCGGCGCCCAACTGACGCTGAAGCACGAAGGCGTGGGTATCGAACA</t>
  </si>
  <si>
    <t>ASV26</t>
  </si>
  <si>
    <t>TGGGGAATATTGCACAATGGGGGAAACCCTGATGCAGCGACGCCGCGTGAGCGAAGAAGTATTTCGGTATGTAAAGCTCTGTCAGCAGGGAAGAAAATGACGGTACCTGACCAAGAAGCACCGGCTAAATACGTGCCAGCAGCCGCGGTAATACGTATGGTGCAAGCGTTATCCGGATTTACTGGGTGTAAAGGGAGCGTAGACGGAGGGGCAAGTCTGAAGTGAAAGCCCGGGGCCCAACCCCGGGACTGCTTTGGAAACTGTCCGTCTGGAGTGCCGGAGAGGTAAGCGGAATTCCCAGTGTAGCGGTGAAATGCGTAGATATTGGGAGGAACACCAGTGGCGAAGGCGGCTTACTGGACGGTCACTGACGTTGAGGCTCGAAAGCGTGGGGAGCAAACA</t>
  </si>
  <si>
    <t>ASV27</t>
  </si>
  <si>
    <t>TGGGGAATATTGCACAATGGGGGGAACCCTGATGCAGCGACGCCGCGTGAGTGAAGAAGTATTTCGGTATGTAAAGCTCTATCAGCAGGGAAGAAAAAAGACGGTACCTGACTAAGAAGCCCCGGCTAACTACGTGCCAGCAGCCGCGGTAATACGTAGGGGGCAAGCGTTATCCGGAATTACTGGGTGTAAAGGGTGCGTAGGTGGCATGGTAAGTCAGAAGTGAAAGCCCGGGGCTTAACCCCGGGACTGCTTTTGAAACTGTCATGCTGGAGTGCAGGAGAGGTAAGCGGAATTCCTAGTGTAGCGGTGAAATGCGTAGATATTAGGAGGAACACCAGTGGCGAAGGCGGCTTACTGGACTGTCACTGACACTGATGCACGAAAGCGTGGGGAGCAAACA</t>
  </si>
  <si>
    <t>ASV28</t>
  </si>
  <si>
    <t>TGGGGAATATTGCACAATGGGGGAAACCCTGATGCAGCGACGCCGCGTGAGTGAAGAAGTATCTCGGTATGTAAAGCTCTATCAGCAGGGAAGAAAATGACGGTACCTGACTAAGAAGCCCCGGCTAACTACGTGCCAGCAGCCGCGGTAATACGTAGGGGGCAAGCGTTATCCGGAATTACTGGGTGTAAAGGGTGCGTAGGTGGTATGGCAAGTCAGAAGTGAAAACCCAGGGCTTAACTCTGGGACTGCTTTTGAAACTGTCAGACTGGAGTGCAGGAGAGGTAAGCGGAATTCCTAGTGTAGCGGTGAAATGCGTAGATATTAGGAGGAACATCAGTGGCGAAGGCGGCTTACTGGACTGAAACTGACACTGAGGCACGAAAGCGTGGGGAGCAAACA</t>
  </si>
  <si>
    <t>ASV29</t>
  </si>
  <si>
    <t>TGGGGAATATTGCACAATGGGCGAAAGCCTGATGCAGCAACGCCGCGTGAGCGATGAAGGCCTTCGGGTCGTAAAGCTCTGTCCTCAAGGAAGATAATGACGGTACTTGAGGAGGAAGCCCCGGCTAACTACGTGCCAGCAGCCGCGGTAATACGTAGGGGGCTAGCGTTATCCGGAATTACTGGGCGTAAAGGGTGCGTAGGTGGTTTCTTAAGTCAGAGGTGAAAGGCTACGGCTCAACCGTAGTAAGCCTTTGAAACTGGGGAACTTGAGTGCAGGAGAGGAGAGTGGAATTCCTAGTGTAGCGGTGAAATGCGTAGATATTAGGAGGAACACCAGTTGCGAAGGCGGCTCTCTGGACTGTAACTGACACTGAGGCACGAAAGCGTGGGGAGCAAACA</t>
  </si>
  <si>
    <t>ASV30</t>
  </si>
  <si>
    <t>TAGGGAATCTTCCACAATGGGCGAAAGCCTGATGGAGCAACGCCGCGTGGGTGAAGAAGGTCTTCGGATCGTAAAACCCTGTTGTTAGAGAAGAAAGTGCGTGAGAGTAACTGTTCACGTTTCGACGGTATCTAACCAGAAAGCCACGGCTAACTACGTGCCAGCAGCCGCGGTAATACGTAGGTGGCGAGCGTTATCCGGATTTATTGGGCGTAAAGGGAACGCAGGCGGTCTTTTAAGTCTGATGTGAAAGCCTTCGGCTTAACCGGAGTAGTGCATTGGAAACTGGGAGACTTGAGTGCAGAAGAGGAGAGTGGAACTCCATGTGTAGCGGTGAAATGCGTAGATATATGGAAGAACACCAGTGGCGAAAGCGGATCTCTGGTCTGTAACTGACGCTGAGGTTCGAAAGCGTGGGTAGCAAACA</t>
  </si>
  <si>
    <t>ASV31</t>
  </si>
  <si>
    <t>TGGGGAATATTGCACAATGGGGGGAACCCTGATGCAGCGACGCCGCGTGAAGGAAGAAGTATCTCGGTATGTAAACTTCTATCAGCAGGGAAGAAAATGACGGTACCTGACTAAGAAGCCCCGGCTAACTACGTGCCAGCAGCCGCGGTAATACGTAGGGGGCAAGCGTTATCCGGATTTACTGGGTGTAAAGGGAGCGTAGACGGAGCAGCAAGTCTGATGTGAAAGGCAGGGGCTCAACCCCTGGACTGCATTGGAAACTGTTGATCTTGAGTACCGGAGGGGTAAGCGGAATTCCTAGTGTAGCGGTGAAATGCGTAGATATTAGGAGGAACACCAGTGGCGAAGGCGGCTTACTGGACGGTAACTGACGTTGAGGCTCGAAAGCGTGGGGAGCAAACA</t>
  </si>
  <si>
    <t>ASV32</t>
  </si>
  <si>
    <t>Oscillospirales</t>
  </si>
  <si>
    <t>Oscillospiraceae</t>
  </si>
  <si>
    <t>F_Oscillospiraceae</t>
  </si>
  <si>
    <t>TGGGGAATATTGGGCAATGGGCGCAAGCCTGACCCAGCAACGCCGCGTGAAGGAAGAAGGCTTTCGGGTTGTAAACTTCTTTTCTGAGGGACGATAGTGACGGTACCTCAGGAATAAGCCACGGCTAACTACGTGCCAGCAGCCGCGGTAATACGTAGGTGGCAAGCGTTATCCGGATTTACTGGGTGTAAAGGGCGTGTAGGCGGGACTGCAAGTCAGATGTGAAAACTATGGGCTCAACCCATAGCCTGCATTTGAAACTGTAGTTCTTGAGTGTTGGAGAGGCAGGCGGAATTCCGTGTGTAGCGGTGAAATGCGTAGATATACGGAGGAACACCAGTGGCGAAGGCGGCCTGCTGGACAATAACTGACGCTGAGGCGCGAAAGCGTGGGGAGCAAACA</t>
  </si>
  <si>
    <t>ASV33</t>
  </si>
  <si>
    <t>TGAGGAATATTGGTCAATGGGCGAGAGCCTGAACCAGCCAAGTCGCGTGAGGGAAGACGGTCCTAAGGATTGTAAACCTCTTTTGTCGGGGAGCAAGGAGAGGCACGAGTGCCTCGGCGAGAGTACCCGAAGAAAAAGCATCGGCTAACTCCGTGCCAGCAGCCGCGGTAATACGGAGGATGCGAGCGTTATCCGGATTTATTGGGTTTAAAGGGTGCGCAGGCGGACGGTGAAAGTCAGCGGTAAAATAATAGGGCTCAACCCTGTTGTGCCGTTGAAACTTCCCATCTTGAGTGGGCGAGAAGTATGCGGAATGCGTGGTGTAGCGGTGAAATGCATAGATATCACGCAGAACTCCGATTGCGAAGGCAGCATACCGGCGCCCAACTGACGCTCATGCACGAAAGCGTGGGGATCAAACA</t>
  </si>
  <si>
    <t>ASV34</t>
  </si>
  <si>
    <t>Erysipelotrichales</t>
  </si>
  <si>
    <t>Erysipelatoclostridiaceae</t>
  </si>
  <si>
    <t>Erysipelatoclostridium</t>
  </si>
  <si>
    <t>TAGGGAATTTTCGGCAATGGGGGAAACCCTGACCGAGCAACGCCGCGTGAAGGAAGAAGGTTTTCGGATTGTAAACTTCTGTTATAAAGGAAGAACGGCGGCTACAGGAAATGGTAGCCGAGTGACGGTACTTTATTAGAAAGCCACGGCTAACTACGTGCCAGCAGCCGCGGTAATACGTAGGTGGCAAGCGTTATCCGGAATTATTGGGCGTAAAGAGGGAGCAGGCGGCAGCAAGGGTCTGTGGTGAAAGCCTGAAGCTTAACTTCAGTAAGCCATAGAAACCAGGCAGCTAGAGTGCAGGAGAGGATCGTGGAATTCCATGTGTAGCGGTGAAATGCGTAGATATATGGAGGAACACCAGTGGCGAAGGCGACGATCTGGCCTGCAACTGACGCTCAGTCCCGAAAGCGTGGGGAGCAAATA</t>
  </si>
  <si>
    <t>ASV35</t>
  </si>
  <si>
    <t>TGAGGAATATTGGTCAATGGGCGGGAGCCTGAACCAGCCAAGTCGCGTGAGGGATGACGGCCCTATGGGTTGTAAACCTCTTTTGCCGGGGAGCAAAGTGCCGCACGTGTGCGGTTTGGAGAGTACCCGGAGAAAAAGCATCGGCTAACTCCGTGCCAGCAGCCGCGGTAATACGGAGGATGCGAGCGTTATCCGGATTTATTGGGTTTAAAGGGTGCGTAGGCGGACGCTTAAGTCAGCGGTAAAATTGCGGGGCTCAACCTCGTCGAGCCGTTGAAACTGGGTGCCTTGAGTGGGCGAGAAGTACGCGGAATGCGTGGTGTAGCGGTGAAATGCATAGATATCACGCAGAACTCCGATTGCGAAGGCAGCGTACCGGCGCCCTACTGACGCTGAAGCACGAAGGCGTGGGTATCGAACA</t>
  </si>
  <si>
    <t>ASV36</t>
  </si>
  <si>
    <t>TGAGGAATATTGGTCAATGGGCGCGAGCCTGAACCAGCCAAGTCGCGTGAGGGAAGACGGTCCTATGGATTGTAAACCTCTTTTGTCGGGGAGCAAATGGGTCCACGTGTGGATCACTCGAGAGTACCCGAAGAAAAAGCATCGGCTAACTCCGTGCCAGCAGCCGCGGTAATACGGAGGATGCGAGCGTTATCCGGATTTATTGGGTTTAAAGGGTGCGTAGGCGGGCTGTCAAGTCAGCGGTAAAATGGAGAGGCTCAACCTCTTCAGGCCGTTGAAACTGGCGGTCTTGAGTGAATGAGAAGTATGCGGAATGCGTGGTGTAGCGGTGAAATGCATAGATATCACGCAGAACTCCGATTGCGAAGGCAGCATACCGGCATTCAACTGACGCTGAAGCACGAAAGCGTGGGGATCAAACA</t>
  </si>
  <si>
    <t>ASV37</t>
  </si>
  <si>
    <t>Prevotellaceae Ga6A1 group</t>
  </si>
  <si>
    <t>TGAGGAATATTGGTCAATGGGCGCGAGCCTGAACCAGCCAAGTAGCGTGAAGGATGACTGCCCTATGGGTTGTAAACTTCTTTTATAAGGGAATAAAGGATGCCACGTGTGGCAAGTTGTATGTACCTTATGAATAAGCATCGGCTAATTCCGTGCCAGCAGCCGCGGTAATACGGAAGATGCGAGCGTTATCCGGATTTATTGGGTTTAAAGGGAGCGTAGGCGGGAAGTTAAGTCAGCGGTCAAACACGGTTGCTCAACAATCGTTCGCCGTTGAAACTGACTTTCTTGAATGTAGTCAAGGCAGGTGGAATTCGTGGTGTAGCGGTGAAATGCTTAGATATCACGAAGAACTCCGATAGCGAAGGCAGCCTGCTGGAGTATGATTGACGCTGAGGCTCGAAAGTGCGGGAATCAAACA</t>
  </si>
  <si>
    <t>ASV38</t>
  </si>
  <si>
    <t>Ruminococcaceae</t>
  </si>
  <si>
    <t>Negativibacillus</t>
  </si>
  <si>
    <t>TGGGGGATATTGCACAATGGGGGAAACCCTGATGCAGCGACGCCGCGTGAGGGAAGACGGTTTTCGGATTGTAAACCTCTGTCTTTGGGGACGAACAAATGACGGTACCCAAGGAGGAAGCCACGGCTAACTACGTGCCAGCAGCCGCGGTAATACGTAGGTGGCAAGCGTTGTCCGGAATTACTGGGTGTAAAGGGAGCGTAGGCGGGGAGACAAGTTGAATGTTTAAACTATCGGCTTAACTGATAGTCGCGTTCAAAACTATCACTCTTGAGTGCAGTAGAGGCAGGCGGAATTCCTAGTGTAGCGGTGAAATGCGTAGATATTAGGAGGAACACCAGTGGCGAAGGCGGCCTGCTGGGCTGTAACTGACGCTGAGGCTCGAAAGCGTGGGTAGCAAACA</t>
  </si>
  <si>
    <t>ASV39</t>
  </si>
  <si>
    <t>GCA-900066575</t>
  </si>
  <si>
    <t>TGGGGAATATTGCACAATGGGGGAAACCCTGATGCAGCGACGCCGCGTGAAGGAAGAAGTATTTCGGTATGTAAACTTCTATCAGCAGGGAAGAAAATGACGGTACCTGACTAAGAAGCCCCGGCTAACTACGTGCCAGCAGCCGCGGTAATACGTAGGGGGCAAGCGTTATCCGGATTTACTGGGTGTAAAGGGAGCGTAGGCGGCGATGCAAGTCAGAAGTGAAAGCCCGGGGCTCAACTCCGGGACTGCTTTTGAAACTGTGTTGCTAGATTGCAGGAGAGGTAAGTGGAATTCCTAGTGTAGCGGTGAAATGCGTAGATATTAGGAGGAACACCAGTGGCGAAGGCGGCTTACTGGACTGTAAATGACGCTGAGGCTCGAAAGCGTGGGGAGCAAACA</t>
  </si>
  <si>
    <t>ASV40</t>
  </si>
  <si>
    <t>Christensenellales</t>
  </si>
  <si>
    <t>Christensenellaceae</t>
  </si>
  <si>
    <t>Christensenellaceae R-7 group</t>
  </si>
  <si>
    <t>TGGGGAATATTGGGCAATGGGGGAAACCCTGACCCAGCAACGCCGCGTGAGGGAAGAAGGCTTTCGGGTCGTAAACCTTTGTCCTATGGGACGAAGCAAGTGACGGTACCATAGGAGGAAGCCCCGGCTAACTACGTGCCAGCAGCCGCGGTAATACGTAGGGGGCGAGCGTTGTCCGGAATGATTGGGCGTAAAGGGCGCGTAGGCGGCCTGGTAAGTCTGAAGTGAAAGTCCCGCTTTCAAGGTGGGAATTGCTTTGGATACTGCTGGGCTTGAGTGCAGGAGAGGAAAGCGGAATTCCCGGTGTAGCGGTGAAATGCGTAGAGATCGGGAGGAACACCAGTGGCGAAGGCGGCTTTCTGGACTGTAACTGACGCTGAGGCGCGAAAGCGTGGGGAGCAAACA</t>
  </si>
  <si>
    <t>ASV41</t>
  </si>
  <si>
    <t>Roseburia</t>
  </si>
  <si>
    <t>TGGGGAATATTGCACAATGGGGGAAACCCTGATGCAGCGACGCCGCGTGAGCGAAGAAGTATTTCGGTATGTAAAGCTCTATCAGCAGGGAAGAAAAAATGACGGTACCTGACTAAGAAGCACCGGCTAAATACGTGCCAGCAGCCGCGGTAATACGTATGGTGCAAGCGTTATCCGGATTTACTGGGTGTAAAGGGAGCGCAGGCGGTGCGGCAAGTCTGATGTGAAAGCCCGGGGCTCAACCCCGGTACTGCATTGGAAACTGTCGTACTAGAGTGTCGGAGGGGTAAGTGGAATTCCTAGTGTAGCGGTGAAATGCGTAGATATTAGGAGGAACACCAGTGGCGAAGGCGGCTTACTGGACGATTACTGACGCTGAGGCTCGAAAGCGTGGGGAGCAAACA</t>
  </si>
  <si>
    <t>ASV42</t>
  </si>
  <si>
    <t>TGAGGAATATTGGTCAATGGGCGGGAGCCTGAACCAGCCAAGTCGCGTGAGGGATGACGGTCCTATGGGTTGTAAACCTCTTTTGCCGGGGAGCAAAGTGCCGCACGTGTGCGGTTTGGAGAGTACCCGGAGAAAAAGCATCGGCTAACTCCGTGCCAGCAGCCGCGGTAATACGGAGGATGCGAGCGTTATCCGGATTTATTGGGTTTAAAGGGTGCGTAGGCGGACGCTTAAGTCAGCGGTAAAATTGCGGGGCTCAACCTCGTCGAGCCGTTGAAACTGGGTGCCTTGAGTGGGCGAGAAGTACGCGGAATGCGTGGTGTAGCGGTGAAATGCATAGATATCACGCAGAACTCCGATTGCGAAGGCAGCGTACCGGCGCCCAACTGACGCTGAAGCACGAAGGCGTGGGTATCGAACA</t>
  </si>
  <si>
    <t>ASV43</t>
  </si>
  <si>
    <t>TGAGGAATATTGGTCAATGGCCGGAAGGCTGAACCAGCCAAGCCGCGTGAGGGAGGAAGGCGCAGAGCGTCGCAGACCTCTTTTGCCGGGGGACAAAAGGCCGGACTCGTCCGGTCCTGAGGGTACCCGGAGAAAAAGCATCGGCTAACTCCGTGCCAGCAGCCGCGGTAATACGGAGGATGCGAGCGTTATCCGGATTCATTGGGTTTAAAGGGTGCGCAGGCGGGCCTTTAAGCCGGCGGTGAAATCGCGGGGCTCAACCCCGCCGAGCCGTCGGAACTGGGGGCCTTGAGTGCGGCGGAGGCATGCGGAATGCGCGGTGTAGCGGTGAAATGCATAGATATCGCGCAGAACCCCGATTGCGAAGGCAGCGTGCCGTGCCGCCACTGACGCTGAGGCACGAAAGCGCGGGGATCGAACA</t>
  </si>
  <si>
    <t>ASV44</t>
  </si>
  <si>
    <t>Clostridiales</t>
  </si>
  <si>
    <t>Clostridiaceae</t>
  </si>
  <si>
    <t>Clostridium sensu stricto 1</t>
  </si>
  <si>
    <t>TGGGGAATATTGCACAATGGGGGAAACCCTGATGCAGCAACGCCGCGTGAGTGATGACGGCCTTCGGGTTGTAAAGCTCTGTCTTCAGGGACGATAATGACGGTACCTGAGGAGGAAGCCACGGCTAACTACGTGCCAGCAGCCGCGGTAATACGTAGGTGGCGAGCGTTGTCCGGATTTACTGGGCGTAAAGGGAGCGTAGGCGGACTTTTAAGTGAGATGTGAAATACTCGGGCTCAACTTGAGTGCTGCATTTCAAACTGGAAGTCTAGAGTGCAGGAGAGGAGAATGGAATTCCTAGTGTAGCGGTGAAATGCGTAGAGATTAGGAAGAACACCAGTGGCGAAGGCGATTCTCTGGACTGTAACTGACGCTGAGGCTCGAAAGCGTGGGGAGCAAACA</t>
  </si>
  <si>
    <t>ASV45</t>
  </si>
  <si>
    <t>TGAGGAATATTGGTCAATGGACGCAAGTCTGAACCAGCCATGCCGCGTGCAGGAAGACGGCTCTATGAGTTGTAAACTGCTTTTGTACGAGGGTAAATGCAGGTACGTGTATCTGTTTGAAAGTATCGTACGAATAAGGATCGGCTAACTCCGTGCCAGCAGCCGCGGTAATACGGAGGATCCAAGCGTTATCCGGATTTATTGGGTTTAAAGGGTGCGTAGGCGGTTTTATAAGTTAGAGGTGAAATCTCGGGGCTCAACTCCGAAATTGCCTCTAATACTGTAGGACTAGAGAGTAGTTGCGGTAGGCGGAATGTATGGTGTAGCGGTGAAATGCTTAGAGATCATACAGAACACCGATTGCGAAGGCAGCTTACCAAACTATATCTGACGTTGAGGCACGAAAGCGTGGGGAGCAAACA</t>
  </si>
  <si>
    <t>ASV46</t>
  </si>
  <si>
    <t>TGGGGAATATTGCACAATGGGGGAAACCCTGATGCAGCGACGCCGCGTGAGCGAAGAAGTATTTCGGTATGTAAAGCTCTATCAGCAGGGAAGAAAGTGACGGTACCTGAGTAAGAAGCTCCGGCTAAATACGTGCCAGCAGCCGCGGTAATACGTATGGAGCAAGCGTTATCCGGATTTACTGGGTGTAAAGGGAGCGCAGGCGGCCCGCCAAGTCTGATGTGAAATACCGGGGCTCAACCCCGGGGCTGCATTGGAAACTGGCAGGCTGGAGTGTCGGAGAGGCAGGCGGAATTCCTAGTGTAGCGGTGAAATGCGTAGATATTAGGAGGAACACCAGTGGCGAAGGCGGCCTGCTGGACGATGACTGACGCTGAGGCTCGAAAGCGTGGGGAGCAAACA</t>
  </si>
  <si>
    <t>ASV47</t>
  </si>
  <si>
    <t>[Eubacterium] fissicatena group</t>
  </si>
  <si>
    <t>TGGGGAATATTGCACAATGGGGGAAACCCTGATGCAGCGACGCCGCGTGAAGGAAGAAGTATTTCGGTATGTAAACTTCTATCAGCAGGGAAGAAAATGACGGTACCTGAGTAAGAAGCCCCGGCTAACTACGTGCCAGCAGCCGCGGTAATACGTAGGGGGCAAGCGTTATCCGGATTTACTGGGTGTAAAGGGAGCGTAGACGGTAATGTAAGTCTGATGTGAAAGCCCGGGGCTCAACCCCGGGACTGCATTGGAAACTATGTAACTAGAGTACCGGAGAGGTAAGCGGAATTCCTAGTGTAGCGGTGAAATGCGTAGATATTAGGAGGAACACCAGTGGCGAAGGCGGCTTACTGGACGGAAACTGACGTTGAGGCTCGAAAGCGTGGGGAGCAAACA</t>
  </si>
  <si>
    <t>ASV48</t>
  </si>
  <si>
    <t>Flavonifractor</t>
  </si>
  <si>
    <t>TGGGGAATATTGGGCAATGGGCGCAAGCCTGACCCAGCAACGCCGCGTGAAGGAAGAAGGCTTTCGGGTTGTAAACTTCTTTTGTCGGGGACGAAACAAATGACGGTACCC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</t>
  </si>
  <si>
    <t>ASV49</t>
  </si>
  <si>
    <t>TGAGGAATATTGGTCAATGGACGAGAGTCTGAACCAGCCAAGTAGCGTGAAGGATGACTGCCCTATGGGTTGTAAACTTCTTTTATATGGGAATAAAACGTTCCACGTGTGGGATTTTGTATGTACCATATGAATAAGGATCGGCTAACTCCGTGCCAGCAGCCGCGGTAATACGGAGGATCCGAGCGTTATCCGGATTTATTGGGTTTAAAGGGAGCGTAGGTGGATTGTTAAGTCAGTTGTGAAAGTTTGCGGCTCAACCGTAAAATTGCAGTTGAAACTGGCAGTCTTGAGTACAGTAGAGGTGGGCGGAATTCGTGGTGTAGCGGTGAAATGCTTAGATATCACGAAGAACTCCGATTGCGAAGGCAGTTCACTGGACTGCAACTGACACTGAGGCTCGAAAGTGTGGGTATCAAACA</t>
  </si>
  <si>
    <t>ASV50</t>
  </si>
  <si>
    <t>[Eubacterium] coprostanoligenes group</t>
  </si>
  <si>
    <t>F_[Eubacterium] coprostanoligenes group</t>
  </si>
  <si>
    <t>TGGGGAATATTGCACAATGGGGGAAACCCTGATGCAGCAACGCCGCGTGAAGGAAGACGGTTTTCGGATTGTAAACTTCTGTTCTTAGTGAAGAATAATGACGGTAGCTAAGGAGCAAGCCACGGCTAACTACGTGCCAGCAGCCGCGGTAATACGTAGGTGGCAAGCGTTGTCCGGAATTACTGGGTGTAAAGGGAGCGCAGGCGGGAGACCAAGTCAGCTGTGAAAACTACGGGCTTAACCTGTAGACTGCAGTTGAAACTGGTTTTCTTGAGTGAAGTAGAGGTTGGCGGAATTCCGAGTGTAGCGGTGAAATGCGTAGATATTCGGAGGAACACCGGTGGCGAAGGCGGCCAACTGGGCTTTAACTGACGCTGAGGCTCGAAAGTGTGGGGAGCAAACA</t>
  </si>
  <si>
    <t>ASV51</t>
  </si>
  <si>
    <t>TAGGGAATTTTCGGCAATGGGGGGAACCCTGACCGAGCAACGCCGCGTGAAGGAGGAAGGTCTTCGGACTGTAAACTTCTGTTATAAAGGAAGAAAGACGGATAGAGGGAATGATATCCGAGTGACGGTACTTTATGAGGAAGCCACGGCTAACTACGTGCCAGCAGCCGCGGTAATACGTAGGTGGCAAGCGTTATCCGGAATTATTGGGCGTAAAGAGGGAGCAGGCGGCAGCAAGGGTCTGTGGTGAAAGACTGAAGCTTAACTTCAGTAAGCCATAGAAACCGGGCAGCTGGAGTGCAGGAGAGGATCGTGGAATTCCATGTGTAGCGGTGAAATGCGTAGATATATGGAGGAACACCAGTGGCGAAGGCGACGATCTGGCCTGTAACTGACGCTCAGTCCCGAAAGCGTGGGGAGCAAATA</t>
  </si>
  <si>
    <t>ASV52</t>
  </si>
  <si>
    <t>TGGGGAATATTGCACAATGGGGGAAACCCTGATGCAGCGACGCCGCGTGAGCGAAGAAGTATTTCGGTATGTAAAGCTCTATCAGCAGGGAAGAAACTGACGGTACCTGACTAAGAAGCACCGGCTAAATACGTGCCAGCAGCCGCGGTAATACGTATGGTGCAAGCGTTATCCGGATTTACTGGGTGTAAAGGGAGCGTAGACGGATGTGCAAGTCTGGAGTGAAAGCCCGGGGCTCAACCCCGGGACTGCTTTGGAAACTGTATATCTAGAGTGCTGGAGAGGTAAGTGGAATTCCTAGTGTAGCGGTGAAATGCGTAGATATTAGGAGGAACACCAGTGGCGAAGGCGGCTTACTGGACAGTAACTGACGTTGAGGCTCGAAAGCGTGGGGAGCAAACA</t>
  </si>
  <si>
    <t>ASV53</t>
  </si>
  <si>
    <t>TGGGGAATATTGCACAATGGGGGAAACCCTGATGCAGCGACGCCGCGTGAAGGAAGAAGTATCTCGGTATGTAAACTTCTATCAGCAGGGAAGAAAATGACGGTACCTGACTAAGAAGCCCCGGCTAACTACGTGCCAGCAGCCGCGGTAATACGTAGGGGGCAAGCGTTATCCGGATTTACTGGGTGTAAAGGGAGCGTAGACGGAGCAGCAAGTCTGATGTGAAAGGCGGGGGCTCAACCCCCGGACTGCATTGGAAACTGTTGATCTTGAGTACCGGAGAGGTAAGCGGAATTCCTAGTGTAGCGGTGAAATGCGTAGATATTAGGAGGAACACCAGTGGCGAAGGCGGCTTACTGGACGGTAACTGACGTTGAGGCTCGAAAGCGTGGGGAGCAAACA</t>
  </si>
  <si>
    <t>ASV54</t>
  </si>
  <si>
    <t>TAGGGAATCTTCCACAATGGACGCAAGTCTGATGGAGCAACGCCGCGTGAGTGAAGAAGGGTTTCGGCTCGTAAAGCTCTGTTGGTAGTGAAGAAAGATAGAGGTAGTAACTGGCCTTTATTTGACGGTAATTACCTAGAAAGTCACGGCTAACTACGTGCCAGCAGCCGCGGTAATACGTAGGTGGCAAGCGTTGTCCGGATTTATTGGGCGTAAAGCGAGTGCAGGCGGTTCAATAAGTCTGATGTGAAAGCCTTCGGCTCAACCGGAGAATTGCATCAGAAACTGTTGAACTTGAGTGCAGAAGAGGAGAGTGGAACTCCATGTGTAGCGGTGGAATGCGTAGATATATGGAAGAACACCAGTGGCGAAGGCGGCTCTCTGGTCTGCAACTGACGCTGAGGCTCGAAAGCATGGGTAGCGAACA</t>
  </si>
  <si>
    <t>ASV55</t>
  </si>
  <si>
    <t>Fournierella</t>
  </si>
  <si>
    <t>TGGGGAATATTGCACAATGGGGGAAACCCTGATGCAGCGACGCCGCGTGGAGGAAGAAGGCCTTCGGGTTGTAAACTCCTGTCGTAAGGGACGATAGTGACGGTACCTTACAAGAAAGCCACGGCTAACTACGTGCCAGCAGCCGCGGTAAAACGTAGGTGGCAAGCGTTGTCCGGAATTACTGGGTGTAAAGGGAGCGCAGGCGGGTCTGCAAGTTGGAAGTGAAACCCATGGGCTCAACCCATGAACTGCTTTCAAAACTGCGGATCTTGAGTGGTGTAGAGGTAGGCGGAATTCCCGGTGTAGCGGTGGAATGCGTAGATATCGGGAGGAACACCAGTGGCGAAGGCGGCCTACTGGGCACTAACTGACGCTGAGGCTCGAAAGCATGGGTAGCAAACA</t>
  </si>
  <si>
    <t>ASV56</t>
  </si>
  <si>
    <t>TGAGGAATATTGGTCAATGGACGCAAGTCTGAACCAGCCATGCCGCGTGCAGGATGACGGCTCTATGAGTTGTAAACTGCTTTTGTACGAGGGTAATATCAGATACGTGTATCTGCTTGAAAGTATCGTACGAATAAGGATCGGCTAACTCCGTGCCAGCAGCCGCGGTAATACGGAGGATCCAAGCGTTATCCGGATTTATTGGGTTTAAAGGGTGCGTAGGCGGTTTTATAAGTTAGAGGTGAAAATTCGGGGCTCAACTCCGGACGTGCCTCTAATACTGTATGACTAGAGAATAGATGCGGTAGGCGGAATGTATGGTGTAGCGGTGAAATGCGTAGAGATCATACAGAACACCGATTGCGAAGGCAGCTTACCAAACTATGTCTGACGTTGAGGCACGAAAGCGTGGGGAGCAAACA</t>
  </si>
  <si>
    <t>ASV57</t>
  </si>
  <si>
    <t>TGAGGAATATTGGTCAATGGGCGCGAGCCTGAACCAGCCAAGTCGCGTGAGGGAAGACGGTCCTATGGATTGTAAACCTCTTTTGTCGGGGAGCAAAGGGGTCCACGTGTGGATCACTCGAGAGTACCCGAAGAAAAAGCATCGGCTAACTCCGTGCCAGCAGCCGCGGTAATACGGAGGATGCGAGCGTTATCCGGATTTATTGGGTTTAAAGGGTGCGTAGGCGGGCTGTCAAGTCAGCGGTAAAATGGAGAGGCTCAACCTCTTCAGGCCGTTGAAACTGGCGGTCTTGAGTGAATGAGAAGTATGCGGAATGCGTGGTGTAGCGGTGAAATGCATAGATATCACGCAGAACTCCGATTGCGAAGGCAGCATACCGGCATTCAACTGACGCTGAAGCACGAAAGCGTGGGGATCAAACA</t>
  </si>
  <si>
    <t>ASV58</t>
  </si>
  <si>
    <t>Lachnoclostridium</t>
  </si>
  <si>
    <t>TGGGGAATATTGCACAATGGGGGAAACCCTGATGCAGCGACGCCGCGTGAGTGAAGAAGTATTTCGGTATGTAAAGCTCTATCAGCAGGGAAGAAGAAAGACGGTACCTGACTAAGAAGCCCCGGCTAACTACGTGCCAGCAGCCGCGGTAATACGTAGGGGGCAAGCGTTATCCGGATTTACTGGGTGTAAAGGGAGCGTAGACGGCTGTGCAAGTCTGAAGTGAAAGCCCAGGGCTCAACCCTGGGACTGCTTTGGAAACTGTGGAGCTAGAGTGCTGGAGAGGTAAGTGGAATTCCTAGTGTAGCGGTGAAATGCGTAGATATTAGGAGGAACACCAGTGGCGAAGGCGGCTTACTGGACAGTAACTGACGTTGAGGCTCGAAAGCGTGGGGAGCAAACA</t>
  </si>
  <si>
    <t>ASV59</t>
  </si>
  <si>
    <t>TGAGGAATATTGGTCAATGGACGAGAGTCTGAACCAGCCAAGTAGCGTGAAGGATGACTGCCCTATGGGTTGTAAACTTCTTTTATATGGGAATAAAACAGGGTATGCATACCCTCTTGTATGTACCATATGAATAAGGATCGGCTAACTCCGTGCCAGCAGCCGCGGTAATACGGAGGATCCGAGCGTTATCCGGATTTATTGGGTTTAAAGGGAGCGTAGGTGGATTGTTAAGTCAGTTGTGAAAGTTTGCGGCTCAACCGTAAAATTGCAGTTGAAACTGGCAGTCTTGAGTACAGTAGAGGTGGGCGGAATTCGTGGTGTAGCGGTGAAATGCTTAGATATCACGAAGAACTCCGATTGCGAAGGCAGCTCACTGGACTGCAACTGACACTGATGCTCGAAAGTGTGGGTATCAAACA</t>
  </si>
  <si>
    <t>ASV60</t>
  </si>
  <si>
    <t>TGGGGAATATTGCACAATGGGCGAAAGCCTGATGCAGCGACGCCGCGTGAGTGAAGAAGTATTTCGGTATGTAAAGCTCTATCAGCAGGGAAGAAAATGACGGTACCTGACTAAGAAGCCCCGGCTAACTACGTGCCAGCAGCCGCGGTAATACGTAGGGGGCAAGCGTTATCCGGATTTACTGGGTGTAAAGGGAGCGTAGACGGTAAAGCAAGTCTGAAGTGAAAGCCCGCGGCTCAACTGCGGGACTGCTTTGGAAACTGTTTAACTGGAGTGTCGGAGAGGTAAGTGGAATTCCTAGTGTAGCGGTGAAATGCGTAGATATTAGGAGGAACACCAGTGGCGAAGGCGACTTACTGGACGATAACTGACGTTGAGGCTCGAAAGCGTGGGGAGCAAACA</t>
  </si>
  <si>
    <t>ASV61</t>
  </si>
  <si>
    <t>TAGGGAATCTTCCGCAATGGGCGAAAGCCTGATGGAGCAACGCCGCGTGGGTGAAGAAGGTCTTCGGATCGTAAAACCCTGTTGTTAGAGAAGAAAGTGCGTGAGAGTAACTGTTCACGTTTCGACGGTATCTAACCAGAAAGCCACGGCTAACTACGTGCCAGCAGCCGCGGTAATACGTAGGTGGCAAGCGTTATCCGGATTTATTGGGCGTAAAGGGAACGCAGGCGGTCTTTTAAGTCTGATGTGAAAGCCTTCGGCTTAACCGGAGTAGTGCATTGGAAACTGGGAGACTTGAGTGCAGAAGAGGAGAGTGGAACTCCATGTGTAGCGGTGAAATGCGTAGATATATGGAAGAACACCAGTGGCGAAAGCGGCTCTCTGGTCTGTAACTGACGCTGAGGTTCGAAAGCGTGGGTAGCAAACA</t>
  </si>
  <si>
    <t>ASV62</t>
  </si>
  <si>
    <t>TGGGGAATATTGCACAATGGGGGAAACCCTGATGCAGCGACGCCGCGTGAGCGAAGAAGTATTTCGGTATGTAAAGCTCTATCAGCAGGGAAGAAACTGACGGTACCTGACTAAGAAGCACCGGCTAAATACGTGCCAGCAGCCGCGGTAATACGTATGGTGCAAGCGTTATCCGGATTTACTGGGTGTAAAGGGAGCGTAGACGGATAGGCAAGTCTGGAGTGAAAGCCCGGGGCTCAACCTCGGGACTGCTTTGGAAACTGTTTATCTAGAGTGCTGGAGAGGTAAGTGGAATTCCTAGTGTAGCGGTGAAATGCGTAGATATTAGGAGGAACACCAGTGGCGAAGGCGGCTTACTGGACAGTAACTGACGTTGAGGCTCGAAAGCGTGGGGAGCAAACA</t>
  </si>
  <si>
    <t>ASV63</t>
  </si>
  <si>
    <t>TGAGGAATATTGGTCAATGGGCGGGAGCCTGAACCAGCCAAGCCGCGTGAGGGAATAAGGCCCTACGGGTCGTAAACCTCTTTTGTCGGGGAACAAAACCGGAGACGAGTCTCCGGCTGCGTGTACCCGAAGAAAAAGCATCGGCTAACTCCGTGCCAGCAGCCGCGGTAATACGGAGGATGCGAGCGTTATCCGGATTTATTGGGTTTAAAGGGTGCGTAGGCGGCCATGTAAGTCAGCGGTAAAAGCCCGGGGCTCAACCCCGGCGAGCCGTTGAAACTGTGTGGCTGGAGACGGAGAGAAGTAGGCGGAATGCGCGGTGTAGCGGTGAAATGCATAGATATCGCGCAGAACTCCGATTGCGAAGGCAGCCTACCGGCTCCGGTCTGACGCTGAGGCACGAAAGCGTGGGTATCGAACA</t>
  </si>
  <si>
    <t>ASV64</t>
  </si>
  <si>
    <t>TGGGGAATATTGCACAATGGGGGAAACCCTGATGCAGCAACGCCGCGTGAAGGAAGACGGTTTTCGGATTGTAAACTTCTTTTCTTAGTGAAGAAACAAATGACGGTAGCTAAGGAATAAGCATCGGCTAACTACGTGCCAGCAGCCGCGGTAATACGTAGGATGCGAGCGTTATCCGGAATTACTGGGTGTAAAGGGAGCGCAGGCGGGACTGCAAGTTGGATGTGAAATGCCGCAGCTTAACTGCGGAGCTGCATCCAAAACTGTAGTTCTTGAGTGGAGTAGAGGCAAGCGGAATTCCGAGTGTAGCGGTGAAATGCGTAGATATTCGGAGGAACACCAGTGGCGAAGGCGGCTTGCTGGGCTCTAACTGACGCTGAGGCTCGAAAGTGTGGGGAGCAAACA</t>
  </si>
  <si>
    <t>ASV65</t>
  </si>
  <si>
    <t>TGAGGAATATTGGTCAATGGGCGCGAGCCTGAACCAGCCAAGTCGCGTGAGGGAGGACGGCCCTACGGGTTGTAAACCTCTTTTGCCGGGGAGCAACGGGCGTCACGTGTGGCGCCACTGAGAGTACCCGGAGAAAAAGCATCGGCTAACTCCGTGCCAGCAGCCGCGGTAATACGGAGGATGCGAGCGTTATCCGGATTTATTGGGTTTAAAGGGTGCGTAGGCGGATCGTTAAGTCAGTGGTCAAATTGAGGGGCTCAACCCCTTCCCGCCATTGAAACTGGCGATCTTGAGTGGAAGAGAAGTATGCGGAATGCGTGGTGTAGCGGTGAAATGCATAGATATCACGCAGAACCCCGATTGCGAAGGCAGCATGCCGGCTTCCGACTGACGCTGAAGCACGAAAGCGTGGGGATCGAACA</t>
  </si>
  <si>
    <t>ASV66</t>
  </si>
  <si>
    <t>TGGGGGATATTGCACAATGGGGGAAACCCTGATGCAGCGACGCCGCGTGAGGGAAGACGGTTTTCGGATTGTAAACCTCTGTCTTTAGGGACGAAAAAATGACGGTACCTAAGGAGGAAGCCACGGCTAACTACGTGCCAGCAGCCGCGGTAATACGTAGGTGGCAAGCGTTGTCCGGAATTACTGGGTGTAAAGGGAGCGTAGGCGGGGAGACAAGTTGAATGTCTAAACTATCGGCTTAACTGATAGTCGCGTTCAAAACTATCACTCTTGAGTGCAGTAGAGGTAGGCGGAATTCCTAGTGTAGCGGTGAAATGCGTAGATATTAGGAGGAACACCAGTGGCGAAGGCGGCCTACTGGGCTGTAACTGACGCTGAGGCTCGAAAGCGTGGGTAGCAAACA</t>
  </si>
  <si>
    <t>ASV67</t>
  </si>
  <si>
    <t>TGAGGAATATTGGTCAATGGGCGGGAGCCTGAACCAGCCAAGTCGCGTGAGGGAAGACGGTCCTATGGATTGTAAACCTCTTTTGTCGGGGAGCAAAGGGGTCCACGTGTGGATCACTCGAGAGTACCCGAAGAAAAAGCATCGGCTAACTCCGTGCCAGCAGCCGCGGTAATACGGAGGATGCGAGCGTTATCCGGATTTATTGGGTTTAAAGGGTGCGTAGGCGGGCTGTCAAGTCAGCGGTAAAATGGAGAGGCTCAACCTCTTCAGGCCGTTGAAACTGGCGGTCTTGAGTGAATGAGAAGTATGCGGAATGCGTGGTGTAGCGGTGAAATGCATAGATATCACGCAGAACTCCGATTGCGAAGGCAGCATACCGGCATTCAACTGACGCTGAAGCACGAAAGCGTGGGGATCAAACA</t>
  </si>
  <si>
    <t>ASV68</t>
  </si>
  <si>
    <t>TGGGGAATATTGCACAATGGGGGAAACCCTGATGCAGCGACGCCGCGTGAAGGAAGAAGTATCTCGGTATGTAAACTTCTATCAGCAGGGAAGATAATGACGGTACCTGACTAAGAAGCCCCGGCTAATTACGTGCCAGCAGCCGCGGTAATACGTAAGGGGCAAGCGTTATCCGGATTTACTGGGTGTAAAGGGAGCGTAGACGGAATGGCAAGTCTGATGTGAAAGGCAGGGGCTTAACCCCTGGACTGCATTGGAAACTGTCAGTCTAGAGTGCCGGAGAGGTAAGCGGAATTCCTAGTGTAGCGGTGAAATGCGTAGATATTAGGAGGAACACCAGTGGCGAAGGCGGCTTACTGGACGGTAACTGACGTTGAGGCTCGAAAGCGTGGGGAGCAAACA</t>
  </si>
  <si>
    <t>ASV69</t>
  </si>
  <si>
    <t>TGGGGAATATTGCACAATGGGGGGAACCCTGATGCAGCGACGCCGCGTGAGTGAAGAAGTATTTCGGTATGTAAAGCTCTATCAGCAGGGAAGAAAGAAATGACGGTACCTGACTAAGAAGCACCGGCTAAATACGTGCCAGCAGCCGCGGTAATACGTATGGTGCAAGCGTTATCCGGATTTACTGGGTGTAAAGGGAGCGCAGGCGGCGCGCTAAGTCTGATGTGAAAGCCCGGGGCTCAACTCCGGGACTGCATTGGAAACTGGCGGGCTGGAGTGCCGGAGAGGTAAGCGGAATTCCTAGTGTAGCGGTGAAATGCGTAGATATTAGGAGGAACACCAGTGGCGAAGGCGGCTTACTGGACGGTGACTGACGCTGAGGCTCGAAAGCGTGGGGAGCAAACA</t>
  </si>
  <si>
    <t>ASV70</t>
  </si>
  <si>
    <t>TGGGGAATATTGCACAATGGGGGAAACCCTGATGCAGCGACGCCGCGTGAGTGAAGAAGTATCTCGGTATGTAAAGCTCTATCAGCAGGGAAGAAAATGACGGTACCTGAATAAGAAGCCCCGGCTAACTACGTGCCAGCAGCCGCGGTAATACGTAGGGGGCAAGCGTTATCCGGAATTACTGGGTGTAAAGGGTGCGTAGGTGGTATGGCAAGTCAGAAGTGAAAACCCAGGGCTTAACTCTGGGACTGCTTTTGAAACTGTCAGACTGGAGTGCAGGAGAGGTAAGCGGAATTCCTAGTGTAGCGGTGAAATGCGTAGATATTAGGAGGAACATCAGTGGCGAAGGCGGCTTACTGGACTGAAACTGACACTGAGGCACGAAAGCGTGGGGAGCAAACA</t>
  </si>
  <si>
    <t>ASV71</t>
  </si>
  <si>
    <t>TGGGGAATATTGCACAATGGGGGAAACCCTGATGCAGCGACGCCGCGTGAAGGAAGAAGTATCTCGGTATGTAAACTTCTATCAGCAGGGAAGATAGTGACGGTACCTGACTAAGAAGCCCCGGCTAACTACGTGCCAGCAGCCGCGGTAATACGTAGGGGGCAAGCGTTATCCGGATTTACTGGGTGTAAAGGGAGCGTAGACGGTGTGACAAGTCTGATGTGAAAGGCATGGGCTCAACCTGTGGACTGCATTGGAAACTGTCATACTTGAGTGCCGGAGGGGTAAGCGGAATTCCTAGTGTAGCGGTGAAATGCGTAGATATTAGGAGGAACACCAGTGGCGAAGGCGGCTTACTGGACGGTAACTGACGTTGAGGCTCGAAAGCGTGGGGAGCAAACA</t>
  </si>
  <si>
    <t>ASV72</t>
  </si>
  <si>
    <t>TGAGGAATATTGGTCAATGGGAGAGATCCTGAACCAGCCAAGCCGCGTGAGGGAAGACGGCCCTATGGGTTGTAAACCTCTTTTGTCGGAGAACAAAACCCGGGACGTGTCCCGGACTGCGTGTATCCGAAGAAAAAGCATCGGCTAACTCCGTGCCAGCAGCCGCGGTAATACGGAGGATGCGAGCGTTATCCGGATTTATTGGGTTTAAAGGGTGCGTAGGCGGTCCGTTAAGTCAGCGGTAAAATTGCGGGGCTCAACCCCGTCGAGCCGTTGAAACTGGCAGACTTGAGTTGGCGAGAAGTACGCGGAATGCGCGGTGTAGCGGTGAAATGCATAGATATCGCGCAGAACTCCGATTGCGAAGGCAGCGTACCGGCGCCAGACTGACGCTGAGGCACGAAAGCGTGGGGATCGAACA</t>
  </si>
  <si>
    <t>ASV73</t>
  </si>
  <si>
    <t>Erysipelotrichaceae</t>
  </si>
  <si>
    <t>[Clostridium] innocuum group</t>
  </si>
  <si>
    <t>TAGGGAATTTTCGTCAATGGGGGAAACCCTGAACGAGCAATGCCGCGTGAGTGAAGAAGGTCTTCGGATCGTAAAGCTCTGTTGTAAGTGAAGAACGGCTCATAGAGGAAATGCTATGGGAGTGACGGTAGCTTACCAGAAAGCCACGGCTAACTACGTGCCAGCAGCCGCGGTAATACGTAGGTGGCAAGCGTTATCCGGAATCATTGGGCGTAAAGGGTGCGTAGGTGGCGTACTAAGTCTGTAGTAAAAGGCAATGGCTCAACCATTGTAAGCTATGGAAACTGGTATGCTGGAGTGCAGAAGAGGGCGATGGAATTCCATGTGTAGCGGTAAAATGCGTAGATATATGGAGGAACACCAGTGGCGAAGGCGGTCGCCTGGTCTGTAACTGACACTGAGGCACGAAAGCGTGGGGAGCAAATA</t>
  </si>
  <si>
    <t>ASV74</t>
  </si>
  <si>
    <t>TGAGGAATATTGGTCAATGGACGCAAGTCTGAACCAGCCATGCCGCGTGCAGGATGACGGCTCTATGAGTTGTAAACTGCTTTTGTACGAGGGTAAACCCCGATACGTGTATCGGGTTGAAAGTATCGTACGAATAAGGATCGGCTAACTCCGTGCCAGCAGCCGCGGTAATACGGAGGATCCGAGCGTTATCCGGATTTATTGGGTTTAAAGGGTGCGTAGGCGGTTTGATAAGTTAGAGGTGAAATGTCGGGGCTCAACCCCGAAACTGCCTCTAATACTGTTGGACTAGAGAATAGTTGCGGTAGGCGGAATGTATGGTGTAGCGGTGAAATGCTTAGAGATCATACAGAACACCGATTGCGAAGGCAGCTTACCAAACTATATCTGACGTTGAGGCACGAAAGCGTGGGTAGCAAACA</t>
  </si>
  <si>
    <t>ASV75</t>
  </si>
  <si>
    <t>Anaerovoracaceae</t>
  </si>
  <si>
    <t>[Eubacterium] nodatum group</t>
  </si>
  <si>
    <t>TGGGGAATATTGCACAATGGGCGAAAGCCTGATGCAGCAACGCCGCGTGAAGGAAGAAGGCCTTCGGGTCGTAAACTTCTGTCCTTGGGGAAGAAGAACTGACGGTACCCAAGGAGGAAGCCCCGGCTAACTACGTGCCAGCAGCCGCGGTAATACGTAGGGGGCAAGCGTTATCCGGAATTATTGGGCGTAAAGAGTGCGTAGGTGGCTTTTTAAGCGCAGGGTTTAAGGCAATGGCCCAACCATTGTTCGCCCTGCGAACTGAATAGCTTGAGTGCAGGAGAGGAAAGCGGAATTCCTAGTGTAGCGGTGAAATGCGTAGATATTAGGAGGAACACCAGTGGCGAAGGCGGCTTTCTGGACTGTAACTGACACTGAGGCACGAAAGTGTGGGGAGCAAACA</t>
  </si>
  <si>
    <t>ASV76</t>
  </si>
  <si>
    <t>TGGGGAATATTGCACAATGGGCGAAAGCCTGATGCAGCGACGCCGCGTGAGTGAAGAAGTATTTCGGTATGTAAAGCTCTATCAGCAGGGAAGAAAATGACGGTACCTGACTAAGAAGCCCCGGCTAACTACGTGCCAGCAGCCGCGGTAATACGTAGGGGGCAAGCGTTATCCGGATTTACTGGGTGTAAAGGGAGCGTAGACGGCGAAGCAAGTCTGAAGTGAAAACCCAGGGCTCAACCCTGGGACTGCTTTGGAAACTGTTTTGCTAGAGTGTCGGAGAGGTAAGTGGAATTCCTAGTGTAGCGGTGAAATGCGTAGATATTAGGAGGAACACCAGTGGCGAAGGCGGCTTACTGGACGATAACTGACGTTGAGGCTCGAAAGCGTGGGGAGCAAACA</t>
  </si>
  <si>
    <t>ASV77</t>
  </si>
  <si>
    <t>TGGGGAATATTGCACAATGGGGGAAACCCTGATGCAGCGACGCCGCGTGAGTGAAGAAGTATCTCGGTATGTAAAGCTCTATCAGCAGGGAAGAAAATGACGGTACCTGACTAAGAAGCCCCGGCTAACTACGTGCCAGCAGCCGCGGTAATACGTAGGGGGCAAGCGTTATCCGGAATTACTGGGTGTAAAGGGTGCGTAGGTGGTATGGCAAGTCAGAAGTGAAAACCCGGGGCTTAACTCCGGGACTGCTTTTGAAACTGTCAGACTGGAGTGCAGGAGAGGTAAGCGGAATTCCTAGTGTAGCGGTGAAATGCGTAGATATTAGGAGGAACATCAGTGGCGAAGGCGGCTTACTGGACTGAAACTGACACTGAGGCACGAAAGCGTGGGGAGCAAACA</t>
  </si>
  <si>
    <t>ASV78</t>
  </si>
  <si>
    <t>Faecalitalea</t>
  </si>
  <si>
    <t>TAGGGAATTTTCGTCAATGGGGGGAACCCTGAACGAGCAATGCCGCGTGTGTGAAGAAGGTCTTCGGATCGTAAAGCACTGTTGTAAGTGAAGAATGCCATATAGAGGAAATGCTATGTGGGTGACGGTAGCTTACCAGAAAGCCACGGCTAACTACGTGCCAGCAGCCGCGGTAATACGTAGGTGGCAAGCGTTATCCGGAATCATTGGGCGTAAAGGGTGCGTAGGTGGCACGATAAGTCTGAAGTAAAAGGCAACAGCTCAACTGTTGTATGCTTTGGAAACTGTCGAGCTAGAGTGCAGAAGAGGGCGATGGAATTCCATGTGTAGCGGTAAAATGCGTAGATATATGGAGGAACACCAGTGGCGAAGGCGGTCGCCTGGTCTGTAACTGACACTGATGCACGAAAGCGTGGGGAGCAAATA</t>
  </si>
  <si>
    <t>ASV79</t>
  </si>
  <si>
    <t>Frisingicoccus</t>
  </si>
  <si>
    <t>TGGGGAATATTGCACAATGGGGGAAACCCTGATGCAGCGACGCCGCGTGAAGGAAGACGTATTTCGGTATGTAAACTTCTATCAGCAAGGAAGATGATGACGGTACTTGACTAAGAAGCCCCGGCTAACTACGTGCCAGCAGCCGCGGTAATACGTAGGGGGCAAGCGTTATCCGGATTTACTGGGTGTAAAGGGAGCGTAGGCGGCCATGCAAGTCAGAAGTGAAAGCCCGGGGCTCAACCCCGGGACTGCTTTTGAAACTGTAGGGCTAGATTGCCGGAGAGGTGAGCGGAATTCCTAGTGTAGCGGTGAAATGCGTAGATATTAGGAGGAACACCAGTGGCGAAGGCGGCTCACTGGACGGTAAATGACGCTGAGGCTCGAAAGCGTGGGGAGCAAACA</t>
  </si>
  <si>
    <t>ASV80</t>
  </si>
  <si>
    <t>TGGGGAATATTGCACAATGGGGGGAACCCTGATGCAGCGACGCCGCGTGAGTGAAGAAGTATCTCGGTATGTAAAGCTCTATCAGCAGGGAAGAAAATGACGGTACCTGACTAAGAAGCCCCGGCTAACTACGTGCCAGCAGCCGCGGTAATACGTAGGGGGCAAGCGTTATCCGGAATTACTGGGTGTAAAGGGTGCGTAGGTGGTATGGCAAGTCAGAAGTGAAAACCCGGGGCTCAACTCCGGGACTGCTTTTGAAACTGTCAGACTAGAGTGCAGGAGAGGTAAGCGGAATTCCTAGTGTAGCGGTGAAATGCGTAGATATTAGGAGGAACATCAGTGGCGAAGGCGGCTTACTGGACTGAAACTGACACTGAGGCACGAAAGCGTGGGGAGCAAACA</t>
  </si>
  <si>
    <t>ASV81</t>
  </si>
  <si>
    <t>[Ruminococcus] gauvreauii group</t>
  </si>
  <si>
    <t>TGGGGAATATTGCACAATGGGGGAAACCCTGATGCAGCGACGCCGCGTGAGCGAAGAAGTATTTCGGTATGTAAAGCTCTATCAGCAGGGAAGAAAATGACGGTACCTGACTAAGAAGCCCCGGCTAACTACGTGCCAGCAGCCGCGGTAATACGTAGGGGGCAAGCGTTATCCGGATTTACTGGGTGTAAAGGGAGCGTAGACGGACTGGCAAGTCTGATGTGAAAACCCGGGGCTCAACCCCGGGACTGCATTGGAAACTGTCAGTCTAGAGTGTCGGAGGGGTAAGTGGAATTCCTAGTGTAGCGGTGAAATGCGTAGATATTAGGAGGAACACCAGTGGCGAAGGCGGCTTACTGGACGATAACTGACGTTGAGGCTCGAAAGCGTGGGGAGCAAACA</t>
  </si>
  <si>
    <t>ASV82</t>
  </si>
  <si>
    <t>TGGGGAATATTGCACAATGGGGGAAACCCTGATGCAGCGACGCCGCGTGAAGGAAGAAGTATCTCGGTATGTAAACTTCTATCAGCAGGGAAGATAATGACGGTACCTGACTAAGAAGCCCCGGCTAACTACGTGCCAGCAGCCGCGGTAATACGTAGGGGGCAAGCGTTATCCGGATTTACTGGGTGTAAAGGGAGCGTAGACGGCATGGCAAGTCTGATGTGAAAGGCAGGGGCTCAACTCCTGGACTGCATTGGAAACTGCCGGGCTTGAGTGCCGGAGGGGTAAGCGGAATTCCTAGTGTAGCGGTGAAATGCGTAGATATTAGGAGGAACACCAGTGGCGAAGGCGGCTTACTGGACGGTAACTGACGTTGAGGCTCGAAAGCGTGGGGAGCAAACA</t>
  </si>
  <si>
    <t>ASV83</t>
  </si>
  <si>
    <t>TGGGGGATATTGCACAATGGGGGGAACCCTGATGCAGCGACGCCGCGTGGGTGAAGAAGCGCTCCGGCGCGTAAAGCCCTGTCAGCAGGGAAGAAGGTGACGGTACCTGACCAAGAAGCCCCGGCTAACTACGTGCCAGCAGCCGCGGTAATACGTAGGGGGCAAGCGTTATCCGGATTTACTGGGTGTAAAGGGGGCGCAGACGGCTGTGCAAGCCAGGAGTGAAAGCCCGGGGCCCAACCCCGGGACTGCTCTTGGAACTGCCTGGCTGGAGTGCAGGAGGGGCAGGCGGAATTCCTGGTGTAGCGGTGAAATGCGTAGATATCAGGAGGAACACCGGTGGCGAAGGCGGCCTGCTGGACTGCAACTGACGTTGAGGCCCGAAAGCGTGGGGAGCAAACA</t>
  </si>
  <si>
    <t>ASV84</t>
  </si>
  <si>
    <t>TGAGGAATATTGGTCAATGGGCGCGAGCCTGAACCAGCCAAGTCGCGTGAGGGAGGACGGCCCTACGGGTTGTAAACCTCTTTTGCCGGGGAGCAACGGGCGCCACGTGTGGCGCCACTGAGAGTACCCGGAGAAAAAGCATCGGCTAACTCCGTGCCAGCAGCCGCGGTAATACGGAGGATGCGAGCGTTATCCGGATTTATTGGGTTTAAAGGGTGCGTAGGCGGATCGTTAAGTCAGTGGTCAAATTGAGGGGCTCAACCCCTTCCCGCCATTGAAACTGGCGATCTTGAGTGGAAGAGAAGTATGCGGAATGCGTGGTGTAGCGGTGAAATGCATAGATATCACGCAGAACCCCGATTGCGAAGGCAGCATGCCGGCTTCCGACTGACGCTGAAGCACGAAAGCGTGGGGATCGAACA</t>
  </si>
  <si>
    <t>ASV85</t>
  </si>
  <si>
    <t>TGGGGAATATTGCACAATGGGGGAAACCCTGATGCAGCGACGCCGCGTGAGCGATGAAGTATTTCGGTATGTAAAGCTCTATCAGCAGGGAAGAAACTGACGGTACCTGACTAAGAAGCACCGGCTAAATACGTGCCAGCAGCCGCGGTAATACGTATGGTGCAAGCGTTATCCGGATTTACTGGGTGTAAAGGGAGCGTAGACGGACTTGCAAGTCTGAAGTGAAAGCCCGGGGCTCAACCCCGGGACTGCTTTGGAAACTGTAGGTCTAGAGTGCTGGAGAGGTAAGTGGAATTCCTAGTGTAGCGGTGAAATGCGTAGATATTAGGAGGAACACCAGTGGCGAAGGCGGCTTACTGGACAGTAACTGACGTTGAGGCTCGAAAGCGTGGGGAGCAAACA</t>
  </si>
  <si>
    <t>ASV86</t>
  </si>
  <si>
    <t>TGGGGAATATTGCACAATGGGGGGAACCCTGATGCAGCGACGCCGCGTGAAGGAAGAAGTATCTCGGTATGTAAACTTCTATCAGCAGGGAAGATAGTGACGGTACCTGACTAAGAAGCCCCGGCTAACTACGTGCCAGCAGCCGCGGTAATACGTAGGGGGCAAGCGTTATCCGGATTTACTGGGTGTAAAGGGAGCGTAGACGGTGTGGCAAGTCTGATGTGAAAGGCATGGGCTCAACCTGTGGACTGCATTGGAAACTGTCATACTTGAGTGCCGGAGGGGTAAGCGGAATTCCTAGTGTAGCGGTGAAATGCGTAGATATTAGGAGGAACACCAGTGGCGAAGGCGGCTTACTGGACGGTAACTGACGTTGAGGCTCGAAAGCGTGGGGAGCAAACA</t>
  </si>
  <si>
    <t>ASV87</t>
  </si>
  <si>
    <t>TGAGGAATATTGGTCAATGGGCGGGAGCCTGAACCAGCCAAGTCGCGTGAGGGAAGAAGGTACTGAGTATTGTAAACCTCTTTTGCCAGGGGACAAAGGCGGCCACGGGTGGCCGTAAGAGGGTACCTGGAGAAAAAGCATCGGCTAACTCCGTGCCAGCAGCCGCGGTAATACGGAGGATGCGAGCGTTATCCGGATTTATTGGGTTTAAAGGGTGCGCAGGCGGCGTGTCAAGTCAGCGGTAAAATGTCGGGGCTCAACCCCGGCCGGCCGTTGAAACTGGCGTGCTCGAGTTGGAGAGAAGTATGCGGAATTCGTGGTGTAGCGGTGAAATGCATAGATATCACGAAGAACCCCGATTGCGAAGGCAGCATACCGGCTCCACACTGACGCTGAGGCACGAAAGCGTGGGTATCGAACA</t>
  </si>
  <si>
    <t>ASV88</t>
  </si>
  <si>
    <t>TGGGGAATATTGCACAATGGGGGAAACCCTGATGCAGCGACGCCGCGTGAAGGATGAAGTATTTCGGTATGTAAACTTCTATCAGCAGGGAAGAAGATGACGGTACCTGACTAAGAAGCCCCGGCTAACTACGTGCCAGCAGCCGCGGTAATACGTAGGGGGCAAGCGTTATCCGGATTTACTGGGTGTAAAGGGAGCGTAGACGGCGATGCAAGCCAGATGTGAAAGCCCGGGGCTCAACCCCGGGACTGCATTTGGAACTGCGTGGCTGGAGTGTCGGAGAGGCAGGCGGAATTCCTAGTGTAGCGGTGAAATGCGTAGATATTAGGAGGAACACCAGTGGCGAAGGCGGCCTGCTGGACGATGACTGACGTTGAGGCTCGAAAGCGTGGGGAGCAAACA</t>
  </si>
  <si>
    <t>ASV89</t>
  </si>
  <si>
    <t>Lachnospiraceae NK4A136 group</t>
  </si>
  <si>
    <t>TGGGGAATATTGCACAATGGGGGAAACCCTGATGCAGCGACGCCGCGTGAGTGAAGAAGTAATTCGTTATGTAAAGCTCTATCAGCAGGGAAGAAAGTGACGGTACCTGAGTAAGAAGCCCCGGCTAACTACGTGCCAGCAGCCGCGGTAATACGTAGGGGGCAAGCGTTATCCGGATTTACTGGGTGTAAAGGGAGTGTAGACGGCGATGCAAGTCTGAAGTGAAAGCCCGGTGCTCAACAGCGGGACTGCTTTGGAAACTGTATAGCTGGAGTGCCGGAGAGGTAAGCGGAATTCCTAGTGTAGCGGTGAAATGCGTAGATATTAGGAAGAACACCAGTGGCGAAGGCGGCTTACTGGACGGTAACTGACGTTGAGGCTCGAAAGCGTGGGGAGCAAACA</t>
  </si>
  <si>
    <t>ASV90</t>
  </si>
  <si>
    <t>TGGGGAATATTGCACAATGGGGGAAACCCTGATGCAGCGACGCCGCGTGAGCGAAGAAGTATTTCGGTATGTAAAGCTCTATCAGCAGGGAAGAAAATGACGGTACCTGACTAAGAAGCCCCGGCTAACTACGTGCCAGCAGCCGCGGTAATACGTAGGGGGCAAGCGTTATCCGGATTTACTGGGTGTAAAGGGAGCGTAGACGGCATGGCAAGCCAGATGTGAAAGCCCGGGGCTCAACCCCGGGACTGCATTTGGAACTGTCAGGCTAGAGTGTCGGAGAGGAAAGCGGAATTCCTAGTGTAGCGGTGAAATGCGTAGATATTAGGAGGAACACCAGTGGCGAAGGCGGCTTTCTGGACGATGACTGACGTTGAGGCTCGAAAGCGTGGGGAGCAAACA</t>
  </si>
  <si>
    <t>ASV91</t>
  </si>
  <si>
    <t>Rikenellaceae RC9 gut group</t>
  </si>
  <si>
    <t>TGAGGAATATTGGTCAATGGCCGGAAGGCTGAACCAGCCATGCCGCGTGAAGGTCAGTGCCCTATGGGCGTTAAACTTCTTTTGTGCGGGAGCAATAATGGTCACGTGTGGCCAGACGAGAGTACCGTACGAATAAGCATCGGCTAACTCCGTGCCAGCAGCCGCGGTAATACGGGGGATGCAAGCGTTATCCGGATTTATTGGGTTTAAAGGGTGCGTAGGCTGTGAGGTAAGTCAGCGGTGAAATGCCCCCGCTCAACGGGGTGAAGTGCCATTGATACTGCCTTGCTGGAATGCGGATGCCGTGGGAGGAATGTGTGGTGTAGCGGTGAAATGCATAGATATCACACAGAACACCGATTGCGAAGGCATCTCACGAATCCGCGATTGACGCTGATGCACGAAAGCGTGGGTATCAAACA</t>
  </si>
  <si>
    <t>ASV92</t>
  </si>
  <si>
    <t>TGAGGAATATTGGTCAATGGGCGGAAGCCTGAACCAGCCAAGTCGCGTGAGGGAATAAGGCCCTGCGGGTCGTAAACCTCTTTTGCCGGGGAGCAGTGGCGGGCACGGGTGCCCGCCGGGAGAGTACCCGGAGAAAAAGCATCGGCTAACTCCGTGCCAGCAGCCGCGGTAATACGGAGGATGCGAGCGTTATCCGGATTTATTGGGTTTAAAGGGTGCGCAGGCGGCCTTTCAGGCCGGCGGTAAAATTGCGGGGCTCAACCCCGTATAGCCGTCGGAACCGGAGGGCTGGAGTGGGCGAGAGGTACGCGGAACGCGTGGTGTAGCGGTGAAATGCATAGATATCACGCAGAACCCCGATTGCGAAGGCAGCGTACCGGCGCCCTACTGACGCTGAGGCACGAAAGCGCGGGGATCGAACA</t>
  </si>
  <si>
    <t>ASV93</t>
  </si>
  <si>
    <t>TGGGGAATATTGCACAATGGGGGGAACCCTGATGCAGCGACGCCGCGTGAGTGAAGAAGTATCTCGGTATGTAAAGCTCTATCAGCAGGGAAGAAAATGACGGTACCTGACTAAGAAGCCCCGGCTAACTACGTGCCAGCAGCCGCGGTAATACGTAGGGGGCAAGCGTTATCCGGAATTACTGGGTGTAAAGGGTGCGTAGGTGGTATGGCAAGTCAGAAGTGAAAACCCAGGGCTTAACTCTGGGACTGCTTTTGAAACTGTCAGACTGGAGTGCAGGAGAGGTAAGCGGAATTCCTAGTGTAGCGGTGAAATGCGTAGATATTAGGAGGAACATCAGTGGCGAAGGCGGCTTACTGGACTGAAACTGACACTGAGGCACGAAAGCGTGGGGAGCAAACA</t>
  </si>
  <si>
    <t>ASV94</t>
  </si>
  <si>
    <t>Burkholderiales</t>
  </si>
  <si>
    <t>Sutterellaceae</t>
  </si>
  <si>
    <t>Parasutterella</t>
  </si>
  <si>
    <t>TGGGGAATTTTGGACAATGGGCGCAAGCCTGATCCAGCTATTCCGCGTGTGGGAAGACGGCCTTCGGGTTGTAAACCACTTTTGTAGAGAACGAAAAGTCTATTGATAATACCGATAGATGATGACGGTACTCTAAGAATAAGCACCGGCTAACTACGTGCCAGCAGCCGCGGTAATACGTAGGGTGCGAGCGTTAATCGGAATTACTGGGCGTAAAGGGTGTGCAGGCGGTTTTGCAAGATGGATGTGAAAGCCCCGGGCTTAACCTGGGAAAGCCATACATGACTGCAAGACTAGAGTGCGTCAGAGGGGGGTGGAATTCCAAGTGTAGCAGTGAAATGCGTAGATATTTGGAAGAACACCGATGGCGAAGGCAGCCCCCTGGGACGCAACTGACGCTCATACACGAAAGCGTGGGGAGCAAACA</t>
  </si>
  <si>
    <t>ASV95</t>
  </si>
  <si>
    <t>TGGGGAATATTGCACAATGGGGGAAACCCTGATGCAGCGACGCCGCGTGAAGGAAGAAGTATCTCGGTATGTAAACTTCTATCAGCAGGGAAGATAATGACGGTACCTGACTAAGAAGCCCCGGCTAACTACGTGCCAGCAGCCGCGGTAATACGTAGGGGGCGAGCGTTATCCGGATTTACTGGGTGTAAAGGGAGCGTAGACGGCGTATCAAGTCTGATGTGAAAGGCAGGGGCTTAACCCCTGGACTGCATTGGAAACTGGTATGCTTGAGTGCCGGAGGGGTAAGCGGAATTCCTAGTGTAGCGGTGAAATGCGTAGATATTAGGAGGAACACCAGTGGCGAAGGCGGCTTACTGGACGGTAACTGACGTTGAGGCTCGAAAGCGTGGGGAGCAAACA</t>
  </si>
  <si>
    <t>ASV96</t>
  </si>
  <si>
    <t>TGGGGAATATTGCACAATGGGGGAAACCCTGATGCAGCGACGCCGCGTGAAGGAAGAAGTATTTCGGTATGTAAACTTCTATCAGCAGGGAAGAAAATGACGGTACCTGACTAAGAAGCCCCGGCTAACTACGTGCCAGCAGCCGCGGTAATACGTAGGGGGCAAGCGTTATCCGGATTTACTGGGTGTAAAGGGAGCGTAGGCGGCGATGCAAGTCAGAAGTGAAAGCCCGGGGCTCAACTCTGGGACTGCTTTTGAAACTGTGTTGCTAGATTGCAGGAGAGGTAAGTGGAATTCCTAGTGTAGCGGTGAAATGCGTAGATATTAGGAGGAACACCAGTGGCGAAGGCGGCTTACTGGACTGTAAATGACGCTGAGGCTCGAAAGCGTGGGGAGCAAACA</t>
  </si>
  <si>
    <t>ASV97</t>
  </si>
  <si>
    <t>TGGGGAATATTGCACAATGGGCGCAAGCCTGATGCAGCGACGCCGCGTGCGGGATGGAGGCCTTCGGGTTGTAAACCGCTTTTGTTCAAGGGCAAGGCACGGTCTTTGGCCGTGTTGAGTGGATTGTTCGAATAAGCACCGGCTAACTACGTGCCAGCAGCCGCGGTAATACGTAGGGTGCAAGCGTTATCCGGATTTATTGGGCGTAAAGGGCTCGTAGGCGGTTCGTCGCGTCCGGTGTGAAAGTCCATCGCTTAACGGTGGATCCGCGCCGGGTACGGGCGGGCTTGAGTGCGGTAGGGGAGACTGGAATTCCCGGTGTAACGGTGGAATGTGTAGATATCGGGAAGAACACCAATGGCGAAGGCAGGTCTCTGGGCCGTTACTGACGCTGAGGAGCGAAAGCGTGGGGAGCGAACA</t>
  </si>
  <si>
    <t>ASV98</t>
  </si>
  <si>
    <t>TGGGGAATATTGCACAATGGGGGAAACCCTGATGCAGCGACGCCGCGTGAAGGAAGAAGTATCTCGGTATGTAAACTTCTATCAGCAGGGAAGAAAATGACGGTACCTGACTAAGAAGCCCCGGCTAACTACGTGCCAGCAGCCGCGGTAATACGTAGGGGGCAAGCGTTATCCGGATTTACTGGGTGTAAAGGGAGCGTAGACGGAAGGGCAAGTCTGGAGTGAAAGCCCGGGGCTCAACCCCGGGACTGCTTTGGAAACTGTCCGTCTTGAGTGCCGGAGAGGTAAGCGGAATTCCTAGTGTAGCGGTGAAATGCGTAGATATTAGGAGGAACACCAGTGGCGAAGGCGGCTTACTGGACGGTAACTGACGTTGAGGCTCGAAAGCGTGGGGAGCAAACA</t>
  </si>
  <si>
    <t>ASV99</t>
  </si>
  <si>
    <t>TGGGGAATTTTGGACAATGGGCGCAAGCCTGATCCAGCTATTCCGCGTGTGGGATGAAGGCCCTCGGGTTGTAAACCACTTTTGTAGAGAACGAAAAGACATCTTCGAATAAAGGATGTTGCTGACGGTACTCTAAGAATAAGCACCGGCTAACTACGTGCCAGCAGCCGCGGTAATACGTAGGGTGCGAGCGTTAATCGGAATTACTGGGCGTAAAGGGTGCGCAGGCGGTTGAGTAAGACAGATGTGAAATCCCCGAGCTTAACTCGGGAATGGCATATGTGACTGCTCGACTAGAGTGTGTCAGAGGGAGGTGGAATTCCACGTGTAGCAGTGAAATGCGTAGATATGTGGAAGAACACCGATGGCGAAGGCAGCCTCCTGGGACATAACTGACGCTCAGGCACGAAAGCGTGGGGAGCAAACA</t>
  </si>
  <si>
    <t>ASV100</t>
  </si>
  <si>
    <t>TGGGGAATATTGCACAATGGGGGAAACCCTGATGCAGCGACGCCGCGTGAGTGAAGAAGTAATTCGTTATGTAAAGCTCTATCAGCAGGGAAGAAAATGACGGTACCTGACCAAGAAGCCCCGGCTAACTACGTGCCAGCAGCCGCGGTAATACGTAGGGGGCAAGCGTTATCCGGATTTACTGGGTGTAAAGGGAGCGTAGACGGCGGTGCAAGTCTGGAGTGAAAGGCGGGGGCCCAACCCCCGGACTGCTCTGGAAACTGTATGGCTGGAGTGCAGGAGAGGTAAGTGGAATTCCTAGTGTAGCGGTGAAATGCGTAGATATTAGGAGGAACACCAGTGGCGAAGGCGGCTTACTGGACTGTAACTGACGTTGAGGCTCGAAAGCGTGGGGAGCAAACA</t>
  </si>
  <si>
    <t>ASV101</t>
  </si>
  <si>
    <t>TGGGGAATATTGCACAATGGGGGGAACCCTGATGCAGCGACGCCGCGTGAGTGAAGAAGTAATTCGTTATGTAAAGCTCTATCAGCAGGGAAGAAAATGACGGTACCTGACTAAGAAGCCCCGGCTAACTACGTGCCAGCAGCCGCGGTAATACGTAGGGGGCAAGCGTTATCCGGAATTACTGGGTGTAAAGGGTGCGTAGGTGGTCTGGCAAGTCAGAAGTGAAAACCCGGGGCTCAACTCCGGGCCTGCTTTTGAAACTGTCGGACTAGAGTGCAGGAGAGGTAAGCGGAATTCCTAGTGTAGCGGTGAAATGCGTAGATATTAGGAGGAACATCAGTGGCGAAGGCGGCTTACTGGACTGAAACTGACACTGAGGCACGAAAGCGTGGGGAGCAAACA</t>
  </si>
  <si>
    <t>ASV102</t>
  </si>
  <si>
    <t>TGAGGAATATTGGTCAATGGACGCAAGTCTGAACCAGCCATGCCGCGTGCAGGAAGACGGCTCTATGAGTTGTAAACTGCTTTTGTATTAGGGTAAACTCAGGTACGTGTACCTGACTGAAAGTATAATACGAATAAGGATCGGCTAACTCCGTGCCAGCAGCCGCGGTAATACGGAGGATCCAAGCGTTATCCGGATTTATTGGGTTTAAAGGGTGCGTAGGCGGTTTGATAAGTTAGAGGTGAAATACCGGGGCTTAACTCCGGAACTGCCTCTAATACTGTTGAACTAGAGAGTAGTTGCGGTAGGCGGAATGTATGGTGTAGCGGTGAAATGCTTAGAGATCATACAGAACACCGATTGCGAAGGCAGCTTACCAAACTATATCTGACGTTGAGGCACGAAAGCGTGGGGAGCAAACA</t>
  </si>
  <si>
    <t>ASV103</t>
  </si>
  <si>
    <t>TGGGGAATTTTGGACAATGGGCGCAAGCCTGATCCAGCTATTCCGCGTGTGGGATGAAGGCCCTCGGGTTGTAAACCACTTTTGTAGAGAACGAAAAGACACCTTCGAATAAAGGGTGTTGCTGACGGTACTCTAAGAATAAGCACCGGCTAACTACGTGCCAGCAGCCGCGGTAATACGTAGGGTGCGAGCGTTAATCGGAATTACTGGGCGTAAAGGGTGCGCAGGCGGTTGAGTAAGACAGATGTGAAATCCCCGAGCTTAACTCGGGAATGGCATATGTGACTGCTCGACTAGAGTGTGTCAGAGGGAGGTGGAATTCCACGTGTAGCAGTGAAATGCGTAGATATGTGGAAGAACACCGATGGCGAAGGCAGCCTCCTGGGACATAACTGACGCTCAGGCACGAAAGCGTGGGGAGCAAACA</t>
  </si>
  <si>
    <t>ASV104</t>
  </si>
  <si>
    <t>TGGGGAATATTGCACAATGGGGGAAACCCTGATGCAGCAACGCCGCGTGAAGGAAGACGGTTTTCGGATTGTAAACTTCTTTTCTTAGTGAAGAAACAAATGACGGTAGCTAAGGAATAAGCATCGGCTAACTACGTGCCAGCAGCCGCGGTAATACGTAGGATGCGAGCGTTATCCGGAATTACTGGGTGTAAAGGGAGCGCAGGCGGGACTGCAAGTTGGATGTGAAATACCGCAGCTTAACTGCGGAGCTGCATCCAAAACTGTAGTTCTTGAGTGGAGTAGAGGCAAGCGGAATTCCGAGTGTAGCGGTGAAATGCGTAGATATTCGGAGGAACACCAGTGGCGAAGGCGGCTTGCTGGGCTCTAACTGACGCTGAGGCTCGAAAGTGTGGGGAGCAAACA</t>
  </si>
  <si>
    <t>ASV105</t>
  </si>
  <si>
    <t>Colidextribacter</t>
  </si>
  <si>
    <t>TGGGGAATATTGGGCAATGGGCGCAAGCCTGACCCAGCAACGCCGCGTGAAGGAAGAAGGCTTTCGGGTTGTAAACTTCTTTTCTCAGGGACGAAGCAAGTGACGGTACCTGAGGAATAAGCCACGGCTAACTACGTGCCAGCAGCCGCGGTAATACGTAGGTGGCAAGCGTTATCCGGATTTACTGGGTGTAAAGGGCGTGTAGGCGGGGAAGCAAGTCAGATGTGAAAACCACGGGCTCAACCTGTGGCCTGCATTTGAAACTGTTTTTCTTGAGTACTGGAGAGGCAGACGGAATTCCTAGTGTAGCGGTGAAATGCGTAGATATTAGGAGGAACACCAGTGGCGAAGGCGGTCTGCTGGACAGCAACTGACGCTGAGGCGCGAAAGCGTGGGGAGCAAACA</t>
  </si>
  <si>
    <t>ASV106</t>
  </si>
  <si>
    <t>TGGGGGATATTGCACAATGGGCGAAAGCCTGATGCAGCAACGCCGCGTGAGGGAAGACGGTTTTCGGATTGTAAACCTCTGTTCTAAGTGACGAACAAATGACGGTAGCTTAGGAGAAAGCCCCGGCTAACTACGTGCCAGCAGCCGCGGTAATACGTAGGGGGCAAGCGTTGTCCGGAATTACTGGGTGTAAAGGGAGCGCAGGCGGAGAAGCAAGTCAGTGGTGAAAACGATGGGCTTAACTCATCGACTGCCATTGAAACTGTTTCCCTTGAGTGAAGTAGAGGCAGGCGGAATTCCGAGTGTAGCGGTGAAATGCGTAGATATTCGGAGGAACACCAGTGGCGAAGGCGGCCTGCTGGGCTTTAACTGACGCTGAGGCTCGAAAGTGTGGGGAGCAAACA</t>
  </si>
  <si>
    <t>ASV107</t>
  </si>
  <si>
    <t>TGAGGAATATTGGTCAATGGGCGCGAGCCTGAACCAGCCAAGTCGCGTGAGGGAGGACGGCCCTACGGGTTGTAAACCTCTTTTGCCGGGGAGCAACGGGCGCCACGTGTGGCGCCACTGAGAGTACCCGGAGAAAAAGCATCGGCTAACTCCGTGCCAGCAGCCGCGGTAATACGGAGGATGCGAGCGTTATCCGGATTTATTGGGTTTAAAGGGTGCGTAGGCGGATCGTTAAGTCAGTGGTCAAATTGAGGGGCTCAACCCCTTCCCGCCATTGAAACTGGCGATCTTGAGTGGAAGAGAAGTATGCGGAATGCGTGGTGTAGCGGTGAAATGCATAGATATCACGCAGAACCCCGATTGCGAAGGCAGCATGCCGGCTTCCTACTGACGCTGAAGCACGAAAGCGTGGGGATCGAACA</t>
  </si>
  <si>
    <t>ASV108</t>
  </si>
  <si>
    <t>Streptococcaceae</t>
  </si>
  <si>
    <t>Streptococcus</t>
  </si>
  <si>
    <t>TAGGGAATCTTCGGCAATGGGGGCAACCCTGACCGAGCAACGCCGCGTGAGTGAAGAAGGTTTTCGGATCGTAAAGCTCTGTTGTAAGAGAAGAACGGGTATGAGAGTGGAAAGCTCATACTGTGACGGTATCTTACCAGAAAGGGACGGCTAACTACGTGCCAGCAGCCGCGGTAATACGTAGGTCCCGAGCGTTATCCGGATTTATTGGGCGTAAAGCGAGCGCAGGCGGTTAGATAAGTCTGAAGTTAAAGGCTGTGGCTTAACCATAGTATGCTTTGGAAACTGTTTGACTTGAGTGCAGAAGGGGAGAGTGGAATTCCATGTGTAGCGGTGGAATGCGTAGATATATGGAGGAACACCGGTGGCGAAAGCGGCTCTCTGGTCTGTAACTGACGCTGAGGCTCGAAAGCGTGGGTAGCGAACA</t>
  </si>
  <si>
    <t>ASV109</t>
  </si>
  <si>
    <t>Sellimonas</t>
  </si>
  <si>
    <t>TGGGGAATATTGCACAATGGGGGAAACCCTGATGCAGCGACGCCGCGTGAAGGAAGAAGTATTTCGGTATGTAAACTTCTATCAGCAGGGAAGAAACTGACGGTACCTGACTAAGAAGCACCGGCTAAATACGTGCCAGCAGCCGCGGTAATACGTATGGTGCAAGCGTTATCCGGATTTACTGGGTGTAAAGGGAGCGTAGACGGAGAGGCAAGTCTGAAGTGAAAGCCCGGGGCTCAACCCCGGGACTGCTTTGGAAACTGCAGTTCTAGAGTGCCGGAGAGGTAAGCGGAATTCCTAGTGTAGCGGTGAAATGCGTAGATATTAGGAGGAACACCAGTGGCGAAGGCGGCTTACTGGACGGTGACTGACGTTGAGGCTCGAAAGCGTGGGGAGCAAACA</t>
  </si>
  <si>
    <t>ASV110</t>
  </si>
  <si>
    <t>TGAGGAATATTGGTCAATGGACGCAAGTCTGAACCAGCCATGCCGCGTGCAGGAAGAAGGTGCTATGCATTGTAAACTGCTTTTATACGGGGGTAATTACAGATACGTGTATCTGGATGAAAGTACCGTATGAATAAGGATCGGCTAACTCCGTGCCAGCAGCCGCGGTAATACGGAGGATCCGAGCGTTATCCGGATTTATTGGGTTTAAAGGGTGCGTAGGCGGTCAGGTAAGTTAGAGGTGAAAGCTCGATGCTCAACATCGAAACTGCCTCTGATACTGTCTGACTAGAGTGTAGTTGCGGAAGGCGGAATGTGTGGTGTAGCGGTGAAATGCTTAGATATCACACAGAACACCGATTGCGAAGGCAGCTTTCCAAGCTATTACTGACGCTGAGGCACGAAAGCGTGGGGAGCGAACA</t>
  </si>
  <si>
    <t>ASV111</t>
  </si>
  <si>
    <t>TGAGGAATATTGGTCAATGGACGAGAGTCTGAACCAGCCAAGTAGCGTGAAGGATGACTGCCCTATGGGTTGTAAACTTCTTTTATATGGGAATAAAGTTCAGTATGTATACTGTTTTGTATGTACCATATGAATAAGGATCGGCTAACTCCGTGCCAGCAGCCGCGGTAATACGGAGGATCCGAGCGTTATCCGGATTTATTGGGTTTAAAGGGAGCGTAGGCGGACGCTTAAGTCAGTTGTGAAAGTTTGCGGCTCAACCGTAAAATTGCAGTTGATACTGGGTGTCTTGAGTGCAGCAGAGGTAGGCGGAATTCGTGGTGTAGCGGTGAAATGCTTAGATATCACGAAGAACTCCGATTGCGAAGGCAGCTTACTGGACTGTAACTGACGCTGATGCTCGAAAGTGTGGGTATCAAACA</t>
  </si>
  <si>
    <t>ASV112</t>
  </si>
  <si>
    <t>TGAGGAATATTGGTCAATGGACGCAAGTCTGAACCAGCCATGCCGCGTGCAGGATGACGGCTCTATGAGTTGTAAACTGCTTTTGTACGAGGGTAATATCGGATACGTGTATCTGCTTGAAAGTATCGTACGAATAAGGATCGGCTAACTCCGTGCCAGCAGCCGCGGTAATACGGAGGATCCAAGCGTTATCCGGATTTATTGGGTTTAAAGGGTGCGTAGGCGGTTTTATAAGTTAGAGGTGAAAATTCGGGGCTCAACTCCGGACGTGCCTCTAATACTGTATGACTAGAGAATAGATGCGGTAGGCGGAATGTATGGTGTAGCGGTGAAATGCGTAGAGATCATACAGAACACCGATTGCGAAGGCAGCTTACCAAACTATGTCTGACGTTGAGGCACGAAAGCGTGGGGAGCAAACA</t>
  </si>
  <si>
    <t>ASV113</t>
  </si>
  <si>
    <t>UCG-005</t>
  </si>
  <si>
    <t>TGGGGAATATTGGGCAATGGGCGAAAGCCTGACCCAGCAACGCCGCGTGAAGGAAGAAGGCCTTCGGGTTGTAAACTTCTTTTACCAGGGACGAAGGACGTGACGGTACCTGGAGAAAAAGCAACGGCTAACTACGTGCCAGCAGCCGCGGTAATACGTAGGTTGCAAGCGTTGTCCGGATTTACTGGGTGTAAAGGGCGTGTAGGCGGAGGCGCAAGTTGGGAGTGAAATCTATGGGCTCAACCCATAAACTGCTCTCAAAACTGTGTCCCTTGAGTATCGGAGAGGCAAGCGGAATTCCTAGTGTAGCGGTGAAATGCGTAGATATTAGGAGGAACACCAGTGGCGAAGGCGGCTTGCTGGACGACAACTGACGCTGAGGCGCGAAAGCGTGGGGAGCAAACA</t>
  </si>
  <si>
    <t>ASV114</t>
  </si>
  <si>
    <t>Acholeplasmatales</t>
  </si>
  <si>
    <t>Acholeplasmataceae</t>
  </si>
  <si>
    <t>Anaeroplasma</t>
  </si>
  <si>
    <t>TAGGGAATTTTCGGCAATGGGGGGAACCCTGACCGAGCAACGCCGCGTGAACGAAGAAGTATTTCGGTATGTAAAGTTCTTTTATTGGAGAAGAAAGAGAAATTTGACGGTAACCAATGAATAAGCTCCGGCTAACTACGTGCCAGCAGCCGCGGTAATACGTAGGGAGCGAGCGTTATCCGGAATTATTGGGCGTAAAGGGTGCGTAGATGGTTGATATAAGTCTTTTGTAAAAATGCTAGGCTCAACCTAGTAGGGCAAAAGATACTGATGAACTAGAGTACGGCAGAGGCAAGTGGAACTACATGTGTAGCGGTAAAATGCGTAAATATATGTAAGAACACCGGTGGCGAAGGCGGCTTGCTGGGCCTGTACTGACATTGAGGCACGAAAGCGTGGGGAGCAAACA</t>
  </si>
  <si>
    <t>ASV115</t>
  </si>
  <si>
    <t>Muribaculum</t>
  </si>
  <si>
    <t>TGAGGAATATTGGTCAATGGGCGAGAGCCTGAACCAGCCAAGTCGCGTGAAGGATGACGGCCCTACGGGTTGTAAACTTCTTTTGTCAGGGAGCAATTGGGTCCACGTGTGGGCTTAGCGAGAGTACCTGAAGAAAAAGCATCGGCTAACTCCGTGCCAGCAGCCGCGGTAATACGGAGGATGCGAGCGTTATCCGGATTTATTGGGTTTAAAGGGTGCGTAGGCGGAATATCAAGTCAGCGGTAAAAATTCGGGGCTCAACCCCGTCGTGCCGTTGAAACTGATGTTCTTGAGTGGGCGAGAAGTATGCGGAATGCGTGGTGTAGCGGTGAAATGCATAGATATCACGCAGAACTCCGATTGCGAAGGCAGCATACCGGCGCCCAACTGACGCTGAAGCACGAAAGCGTGGGTATCGAACA</t>
  </si>
  <si>
    <t>ASV116</t>
  </si>
  <si>
    <t>Ruminococcus</t>
  </si>
  <si>
    <t>TGGGGGATATTGCGCAATGGGGGCAACCCTGACGCAGCAACGCCGCGTGAAGGATGAAGGTTTTCGGATTGTAAACTTCTTTTCTTAAGGACGAAATTTGACGGTACTTAAGGAATAAGCTCCGGCTAACTACGTGCCAGCAGCCGCGGTAATACGTAGGGAGCAAGCGTTGTCCGGATTTACTGGGTGTAAAGGGTGCGTAGGCGGCAATGCAAGTCAGATGTGAAATCTATGGGCTCAACCCATAAACTGCATTTGAAACTGCGTTGCTTGAGTGAAGTAGAGGCAGGCGGAATTCCCCGTGTAGCGGTGAAATGCGTAGAGATGGGGAGGAACACCAGTGGCGAAGGCGGCCTGCTGGGCTTTAACTGACGCTGAGGCACGAAAGCGTGGGTAGCAAACA</t>
  </si>
  <si>
    <t>ASV117</t>
  </si>
  <si>
    <t>TGGGGAATATTGCACAATGGGGGAAACCCTGATGCAGCGACGCCGCGTGAGTGAAGAAGTAATTCGTTATGTAAAGCTCTATCAGCAGGGAAGAAAATGACGGTACCTGAGTAAGAAGCCCCGGCTAACTACGTGCCAGCAGCCGCGGTAATACGTAGGGGGCAAGCGTTATCCGGATTTACTGGGTGTAAAGGGAGCGTAGACGGCAGTGCAAGTCTGGAGTGAAAGGCGGGGGCTCAACCCCCGGACTGCTCTGGAAACTGTACGGCTGGAGTGCAGGAGAGGTAAGTGGAATTCCTAGTGTAGCGGTGAAATGCGTAGATATTAGGAGGAACACCAGTGGCGAAGGCGGCTTACTGGACTGTAACTGACGTTGAGGCTCGAAAGCGTGGGGAGCAAACA</t>
  </si>
  <si>
    <t>ASV118</t>
  </si>
  <si>
    <t>TGGGGAATATTGGGCAATGGGCGCAAGCCTGACCCAGCAACGCCGCGTGAAGGAAGAAGGCTTTCGGGTTGTAAACTTCTTTTCTGGGGGACGAAGCAAGTGACGGTACCCCAGGAATAAGCCACGGCTAACTACGTGCCAGCAGCCGCGGTAATACGTAGGTGGCAAGCGTTATCCGGATTTATTGGGTGTAAAGGGCGTGTAGGCGGGAATGCAAGTCAGATGTGAAAACTATGGGCTCAACCCATAGCCTGCATTTGAAACTGTATTTCTTGAGTGCTGGAGAGGCAATCGGAATTCCGTGTGTAGCGGTGAAATGCGTAGATATACGGAGGAACACCAGTGGCGAAGGCGGATTGCTGGACAGTAACTGACGCTGAGGCGCGAAAGCGTGGGGAGCAAACA</t>
  </si>
  <si>
    <t>ASV119</t>
  </si>
  <si>
    <t>TGAGGAATATTGGTCAATGGGCGAGAGCCTGAACCAGCCAAGTAGCGTGAAGGATGACTGCCCTATGGGTTGTAAACTTCTTTTATAAGGGAATAAAGGATGCCACGTGTGGCTTGTTGTATGTACCTTATGAATAAGCATCGGCTAATTCCGTGCCAGCAGCCGCGGTAATACGGAAGATGCGAGCGTTATCCGGATTTATTGGGTTTAAAGGGAGCGTAGGCGGGAAGTTAAGTCAGCGGTCAAACACGGTTGCTCAACAATCGTTCGCCGTTGAAACTGACTTTCTTGAATGTAGTCAAGGCAGGTGGAATTCGTGGTGTAGCGGTGAAATGCTTAGATATCACGAAGAACTCCGATAGCGAAGGCAGCCTGCTGGAGTATGATTGACGCTGAGGCTCGAAAGTGCGGGAATCAAACA</t>
  </si>
  <si>
    <t>ASV120</t>
  </si>
  <si>
    <t>Desulfovibrio</t>
  </si>
  <si>
    <t>TGGGGAATATTGCGCAATGGGCGAAAGCCTGACGCAGCGACGCCGCGTGAGGGATGAAGGTTTTCGGATCGTAAACCTCTGTCAGAAGGGAAGAAAGTGCGTGGTGCTAATCAGCCGCGTATTGACGGTACCTTCAAAGGAAGCACCGGCTAACTCCGTGCCAGCAGCCGCGGTAATACGGAGGGTGCGAGCGTTAATCGGAATTACTGGGCGTAAAGCGCACGTAGGCTGTTGTGTAAGTCAGGGGTGAAATCCCACGGCTCAACCGTGGAACTGCCCTTGATACTGCATGACTAGAATCCGGGAGAGGGTGGCGGAATTCCAGGTGTAGGAGTGAAATCCGTAGATATCTGGAGGAACATCAGTGGCGAAGGCGGCCACCTGGACCGGTATTGACGCTGAGGTGCGAAAGCGTGGGGAGCAAACA</t>
  </si>
  <si>
    <t>ASV121</t>
  </si>
  <si>
    <t>Oscillibacter</t>
  </si>
  <si>
    <t>TGGGGAATATTGGGCAATGGACGCAAGTCTGACCCAGCAACGCCGCGTGAAGGAAGAAGGCTTTCGGGTTGTAAACTTCTTTTGTCAGGGAACAGTAGAAGAGGGTACCTGACGAATAAGCCACGGCTAACTACGTGCCAGCAGCCGCGGTAATACGTAGGTGGCAAGCGTTGTCCGGATTTACTGGGTGTAAAGGGCGTGCAGCCGGGCTGGCAAGTCAGGCGTGAAATCCCAGGGCTCAACCCTGGAACTGCGTTTGAAACTGCTGGTCTTGAGTACCGGAGAGGTCATCGGAATTCCTTGTGTAGCGGTGAAATGCGTAGATATAAGGAAGAACACCAGTGGCGAAGGCGGATGACTGGACGGCAACTGACGGTGAGGCGCGAAAGCGTGGGGAGCAAACA</t>
  </si>
  <si>
    <t>ASV122</t>
  </si>
  <si>
    <t>TGGGGAATATTGGGCAATGGGCGCAAGCCTGACCCAGCAACGCCGCGTGAAGGAAGAAGGCTTTCGGGTTGTAAACTTCTTTTATGAGGGACGAAAGAAATGACGGTACCTCATGAATAAGCCACGGCTAACTACGTGCCAGCAGCCGCGGTAATACGTAGGTGGCAAGCGTTATCCGGATTTACTGGGTGTAAAGGGCGTGTAGGCGGGACTGCAAGTCAGATGTGAAAATTATGGGCTCAACCCATAACCTGCATTTGAAACTGTAGTTCTTGAGTGATGGAGAGGCAGGCGGAATTCCGTGTGTAGCGGTGAAATGCGTAGATATACGGAGGAACACCAGTGGCGAAGGCGGCCTGCTGGACATTAACTGACGCTGAGGCGCGAAAGCGTGGGGAGCAAACA</t>
  </si>
  <si>
    <t>ASV123</t>
  </si>
  <si>
    <t>TGAGGAATATTGGTCAATGGGCGGGAGCCTGAACCAGCCAAGTCGCGTGAGGGACGACGGTCCTATGGATTGTAAACCTCTTTTGTCGGGGAACAAAGGCGCCCACGGGTGGGCGGATGAGTGTACCCGAAGAAAAAGCATCGGCTAACTCCGTGCCAGCAGCCGCGGTAATACGGAGGATGCGAGCGTTATCCGGATTTATTGGGTTTAAAGGGTGCGTAGGCGGACGGTCAAGTCAGCGGTAAAAATGCGGTGCTCAACGCCGTACAGCCGTTGAAACTGGCAGTCTTGAGTGGGCGAGAAGTATGCGGAATGCGTGGTGTAGCGGTGAAATGCATAGATATCACGCAGAACTCCGATTGCGAAGGCAGCATACCGGCGCCCGACTGACGCTGAGGCACGAAAGCGTGGGTATCGAACA</t>
  </si>
  <si>
    <t>ASV124</t>
  </si>
  <si>
    <t>Peptococcales</t>
  </si>
  <si>
    <t>Peptococcaceae</t>
  </si>
  <si>
    <t>F_Peptococcaceae</t>
  </si>
  <si>
    <t>TGGGGAATCTTCCGCAATGGGCGAAAGCCTGACGGAGCAATGCCGCGTGAGTGAAGAAGGCCTTCGGGTTGTAAAACTCTGTCCTTATCGAAGAGAGGTAGGTATGTGAATAATGTACCTATAGGACGGTAGATAAGGAGGAAGCCCCGGCTAACTACGTGCCAGCAGCCGCGGTAATACGTAGGGGGCGAGCGTTGTCCGGAATCACTGGGCGTAAAGGGCGCGTAGGCGGTTTAATAAGTCAGTGGTGAAAACTGAGGGCTCAACCCTCAGCCTGCCACTGATACTGTTAGACTTGAGTATGGAAGAGGAGAATGGAATTCCTAGTGTAGCGGTGAAATGCGTAGATATTAGGAGGAACACCAGTGGCGAAGGCGATTCTCTGGGCCAAGACTGACGCTGAGGCGCGAAAGCGTGGGGAGCAAACA</t>
  </si>
  <si>
    <t>ASV125</t>
  </si>
  <si>
    <t>TGGGGAATCTTCCGCAATGGGCGAAAGCCTGACGGAGCAATGCCGCGTGAGTGAAGAAGGCCTTCGGGTTGTAAAACTCTGTCCTTATCGAAGAGAGGTGGGTATGTGAATAATGTACTCATAGGACGGTAGATAAGGAGGAAGCCCCGGCTAACTACGTGCCAGCAGCCGCGGTAATACGTAGGGGGCGAGCGTTGTCCGGAATCACTGGGCGTAAAGGGCGCGTAGGCGGTTTAATAAGTCAGTGGTGAAAACTGAGGGCTCAACCCTCAGCCTGCCACTGATACTGTTAGACTTGAGTATGGAAGAGGAGAATGGAATTCCTAGTGTAGCGGTGAAATGCGTAGATATTAGGAGGAACACCAGTGGCGAAGGCGATTCTCTGGGCCAAGACTGACGCTGAGGCGCGAAAGCGTGGGGAGCAAACA</t>
  </si>
  <si>
    <t>ASV126</t>
  </si>
  <si>
    <t>Family XIII AD3011 group</t>
  </si>
  <si>
    <t>TGGGGAATATTGCACAATGGGCGAAAGCCTGATGCAGCAACGCCGCGTGAAGGAAGAAGGTCTTCGGATCGTAAACTTCTGTCCTTGGGGAAGATAATGACGGTACCCTTGGAGGAAGCCCCGGCTAACTACGTGCCAGCAGCCGCGGTAATACGTAGGGGGCAAGCGTTATCCGGAATTATTGGGCGTAAAGAGTGCGTAGGTGGTTACTTAAGCGCGGGGTTTAAGGCAATGGCTCAACCATTGTTCGCCCTGCGAACTGGGTTACTTGAGTGCAGGAGAGGAAAGCGGAATTCCTAGTGTAGCGGTGAAATGCGTAGATATTAGGAGGAACACCAGTGGCGAAGGCGGCTTTCTGGACTGTTACTGACACTGAGGCACGAAAGTGTGGGGAGCAAACA</t>
  </si>
  <si>
    <t>ASV127</t>
  </si>
  <si>
    <t>TGAGGAATATTGGTCAATGGGCGGGAGCCTGAACCAGCCAAGTCGCGTGAGGGATGACGGCCCTATGGGTTGTAAACCTCTTTTGCCGGGGAGCAAAGTGCCGCACGTGTGCGGTTTGGAGAGTACCCGGAGAAAAAGCATCGGCTAACTCCGTGCCAGCAGCCGCGGTAATACGGAGGATGCGAGCGTTATCCGGATTTATTGGGTTTAAAGGGTGCGTAGGCGGACGCTTAAGTCAGCGGTAAAATTGCGGGGCTCAACCTCGTCGAGCCGTTGAAACTGGGTGTCTTGAGTGGGCGAGAAGTACGCGGAATGCGTGGTGTAGCGGTGAAATGCATAGATATCACGCAGAACTCCGATTGCGAAGGCAGCGTACCGGCGCCCAACTGACGCTGAAGCACGAAGGCGTGGGTATCGAACA</t>
  </si>
  <si>
    <t>ASV128</t>
  </si>
  <si>
    <t>TGGGGAATATTGCACAATGGGGGAAACCCTGATGCAGCGACGCCGCGTGGAGGAAGAAGGCCCTCGGGTTGTAAACTCCTGTCTTCGGGGACGATAATGACGGTACCCGAGGAGGAAGCCACGGCTAACTACGTGCCAGCAGCCGCGGTAAAACGTAGGTGGCAAGCGTTGTCCGGAATTACTGGGTGTAAAGGGAGCGCAGGCGGAGCGGCAAGTTGGAGGTGAAACCCATGGGCTCAACCCATGAACTGCCTTCAAAACTGCCGGTCTTGAGTGGTGTAGAGGTAAGCGGAATTCCCGGTGTAGCGGTGGAATGCGTAGATATCGGGAGGAACACCAGTGGCGAAGGCGGCTTACTGGGCACTAACTGACGCTGAGGCTCGAAAGCATGGGTAGCAAACA</t>
  </si>
  <si>
    <t>ASV129</t>
  </si>
  <si>
    <t>Coriobacteriia</t>
  </si>
  <si>
    <t>Coriobacteriales</t>
  </si>
  <si>
    <t>Eggerthellaceae</t>
  </si>
  <si>
    <t>Adlercreutzia</t>
  </si>
  <si>
    <t>TGGGGAATTTTGCGCAATGGGGGCAACCCTGACGCAGCAACGCCGCGTGCGGGACGAAGGCCTTCGGGTTGTAAACCGCTTTCAGCAGGGAAGACTTTGACGGTACCTGCAGAAGAAGCTCCGGCTAACTACGTGCCAGCAGCCGCGGTAATACGTAGGGGGCGAGCGTTATCCGGATTCATTGGGCGTAAAGCGCGCGTAGGCGGCCGCCTAAGCGGAACCTCTAATCCCGGGGCTCAACCTCGGGCCGGGTTCCGGACTGGGCGGCTCGAGTGCGGTAGAGGCAGGCGGAATTCCCGGTGTAGCGGTGGAATGCGCAGATATCGGGAAGAACACCGATGGCGAAGGCAGCCTGCTGGGCCGCCACTGACGCTGAGGCGCGAAAGCTGGGGGAGCGAACA</t>
  </si>
  <si>
    <t>ASV130</t>
  </si>
  <si>
    <t>Intestinimonas</t>
  </si>
  <si>
    <t>TGGGGAATATTGGGCAATGGGCGAAAGCCTGACCCAGCAACGCCGCGTGAAGGAAGAAGGCCCTCGGGTTGTAAACTTCTTTTGTCAGGGACGAAGCAAGTGACGGTACCTGACGAATAAGCCACGGCTAACTACGTGCCAGCAGCCGCGGTAATACGTAGGTGGCAAGCGTTATCCGGATTTACTGGGTGTAAAGGGCGTGTAGGCGGGAGTGCAAGTCAGATGTGAAAACTATGGGCTCAACCCATAGCCTGCATTTGAAACTGTACTTCTTGAGTGATGGAGAGGCAGGCGGAATTCCCTGTGTAGCGGTGAAATGCGTAGATATAGGGAGGAACACCAGTGGCGAAGGCGGCCTGCTGGACATTAACTGACGCTGAGGCGCGAAAGCGTGGGGAGCAAACA</t>
  </si>
  <si>
    <t>ASV131</t>
  </si>
  <si>
    <t>TGGGGAATATTGCACAATGGGGGAAACCCTGATGCAGCGACGCCGCGTGAAGGAAGAAGTATCTCGGTATGTAAACTTCTATCAGCAGGGAAGAAAATGACGGTACCTGACTAAGAAGCCCCGGCTAACTACGTGCCAGCAGCCGCGGTAATACGTAGGGGGCAAGCGTTATCCGGATTTACTGGGTGTAAAGGGAGCGTAGACGGAAGAGCAAGTCTGATGTGAAAGGCAGGGGCCCAACCCCTGGACTGCATTGGAAACTGTCCTTCTTGAGTGCCGGAGGGGTAAGCGGAATTCCTAGTGTAGCGGTGAAATGCGTAGATATTAGGAGGAACACCAGTGGCGAAGGCGGCTTACTGGACGGTAACTGACGTTGAGGCTCGAAAGCGTGGGGAGCAAACA</t>
  </si>
  <si>
    <t>ASV132</t>
  </si>
  <si>
    <t>TGGGGAATATTGGGCAATGGGCGCAAGCCTGACCCAGCAACGCCGCGTGAAGGAAGAAGGCTTTCGGGTTGTAAACTTCTTTTGTCGGGGACGAAACAAATGACGGTACCT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</t>
  </si>
  <si>
    <t>ASV133</t>
  </si>
  <si>
    <t>TGGGGAATATTGCACAATGGGGGAAACCCTGATGCAGCGACGCCGCGTGAGCGATGAAGTATTTCGGTATGTAAAGCTCTATCAGCAGGGAAGAAAATGACGGTACCTGACTAAGAAGCCCCGGCTAACTACGTGCCAGCAGCCGCGGTAATACGTAGGGGGCAAGCGTTATCCGGATTTACTGGGTGTAAAGGGAGCGTAGACGGTCCTGCAAGCCAGATGTGAAAGCCCGGGGCTCAACCCCGGGACTGCATTTGGAACTGTAAGGCTAGAGTGTCGGAGAGGCAGGCGGAATTCCTAGTGTAGCGGTGAAATGCGTAGATATTAGGAGGAACACCAGTGGCGAAGGCGGCCTGCTGGACGATGACTGACGTTGAGGCTCGAAAGCGTGGGGAGCAAACA</t>
  </si>
  <si>
    <t>ASV134</t>
  </si>
  <si>
    <t>TGGGGAATATTGGGCAATGGACGCAAGTCTGACCCAGCAACGCCGCGTGAAGGAAGAAGGCTTTCGGGTTGTAAACTTCTTTTAAGGGGGAAGAGCAGAAGACGGTACCCCTTGAATAAGCCACGGCTAACTACGTGCCAGCAGCCGCGGTAATACGTAGGTGGCAAGCGTTGTCCGGATTTACTGGGTGTAAAGGGCGTGCAGCCGGAGAGGCAAGTCAGATGTGAAATCCGCGGGCTCAACCCGCGAACTGCATTTGAAACTGCTTCCCTTGAGTATCGGAGAGGTAACCGGAATTCCTAGTGTAGCGGTGAAATGCGTAGATATTAGGAAGAACACCAGTGGCGAAGGCGGGTTACTGGACGACAACTGACGGTGAGGCGCGAAAGCGTGGGGAGCAAACA</t>
  </si>
  <si>
    <t>ASV135</t>
  </si>
  <si>
    <t>TGGGGAATATTGCACAATGGGGGAAACCCTGATGCAGCGACGCCGCGTGAGCGATGAAGTATTTCGGTATGTAAAGCTCTATCAGCAGGGAAGAAAATGACGGTACCTGACTAAGAAGCCCCGGCTAACTACGTGCCAGCAGCCGCGGTAATACGTAGGGGGCAAGCGTTATCCGGATTTACTGGGTGTAAAGGGAGCGTAGACGGCATGGCAAGCCAGATGTGAAAGCCCGGGGCTCAACCCCGGGACTGCATTTGGAACTGTCAGGCTGGAGTGTCGGAGAGGTAAGCGGAATTCCTAGTGTAGCGGTGAAATGCGTAGATATTAGGAGGAACACCAGTGGCGAAGGCGGCTTACTGGACGATGACTGACGTTGAGGCTCGAAAGCGTGGGGAGCAAACA</t>
  </si>
  <si>
    <t>ASV136</t>
  </si>
  <si>
    <t>TGGGGAATCTTCCGCAATGGGCGAAAGCCTGACGGAGCAATGCCGCGTGAGTGAAGAAGGCCTTCGGGTTGTAAAACTCTGTCCTTATCGAAGAGAGGTGGGTATGTGAATAATGTACCTATAGGACGGTAGATAAGGAGGAAGCCCCGGCTAACTACGTGCCAGCAGCCGCGGTAATACGTAGGGGGCGAGCGTTGTCCGGAATCACTGGGCGTAAAGGGCGCGTAGGCGGTTTAATAAGTCAGTGGTGAAAACTGAGGGCTCAACCCTCAGCCTGCCACTGATACTGTTAGACTTGAGTATGGAAGAGGAGAATGGAATTCCTAGTGTAGCGGTGAAATGCGTAGATATTAGGAGGAACACCAGTGGCGAAGGCGATTCTCTGGGCCAAGACTGACGCTGAGGCGCGAAAGCGTGGGGAGCAAACA</t>
  </si>
  <si>
    <t>ASV137</t>
  </si>
  <si>
    <t>TGGGGAATATTGCACAATGGGGGAAACCCTGATGCAGCGACGCCGCGTGAGCGAAGAAGTATTTCGGTATGTAAAGCTCTATCAGCAGGGAAGAAAAATGACGGTACCTGACTAAGAAGCACCGGCTAAATACGTGCCAGCAGCCGCGGTAATACGTATGGTGCAAGCGTTATCCGGATTTACTGGGTGTAAAGGGAGCGCAGGCGGTACGGCAAGTCTGATGTGAAAGCCCGGGGCTCAACCCCGGTACTGCATTGGAAACTGTCGGACTAGAGTGTCGGAGGGGTAAGTGGAATTCCTAGTGTAGCGGTGAAATGCGTAGATATTAGGAGGAACACCAGTGGCGAAGGCGGCTTACTGGACGATTACTGACGCTGAGGCTCGAAAGCGTGGGGAGCAAACA</t>
  </si>
  <si>
    <t>ASV138</t>
  </si>
  <si>
    <t>TGGGGAATTTTGCGCAATGGGGGGAACCCTGACGCAGCAACGCCGCGTGCGGGACGAAGGCCTTCGGGTTGTAAACCGCTTTCAGCAGGGAAGATTCAGACGGTACCTGCAGAAGAAGCTCCGGCTAACTACGTGCCAGCAGCCGCGGTAATACGTAGGGGGCGAGCGTTATCCGGATTCATTGGGCGTAAAGCGCGCGTAGGCGGCCGCCTAAGCGGAACCTCTAATCCCGGGGCTCAACCTCGGGCCGGGTTCCGGACTGGGCGGCTCGAGTGCGGTAGAGGCAGGCGGAATTCCCGGTGTAGCGGTGGAATGCGCAGATATCGGGAAGAACACCGATGGCGAAGGCAGCCTGCTGGGCCGCCACTGACGCTGAGGCGCGAAAGCTGGGGGAGCGAACA</t>
  </si>
  <si>
    <t>ASV139</t>
  </si>
  <si>
    <t>TGAGGAATATTGGTCAATGGGCGGGAGCCTGAACCAGCCAAGTCGCGTGAGGGAAGACGGTCCTACGGATTGTAAACCTCTTTTGCCGGGGAGCAACGGGGTCCTTGCGAGGGCCCAATGAGAGTACCCGGAGAAAAAGCATCGGCTAACTCCGTGCCAGCAGCCGCGGTAATACGGAGGATGCGAGCGTTATCCGGATTTATTGGGTTTAAAGGGTGCGTAGGCGGGCTGTTAAGTCAGCGGTCAAATGTCGGGGCTCAACCCCGGCCTGCCGTTGAAACTGGCGGCCTCGAGTGGGCGAGAAGTATGCGGAATGCGTGGTGTAGCGGTGAAATGCATAGATATCACGCAGAACTCCGATTGCGAAGGCAGCATACCGGCGCCCGACTGACGCTGAGGCACGAAAGCGTGGGTATCGAACA</t>
  </si>
  <si>
    <t>ASV140</t>
  </si>
  <si>
    <t>TGAGGAATATTGGTCAATGGGCGCGAGCCTGAACCAGCCAAGTCGCGTGAGGGATGACGGCCCTACGGGTTGTAAACCTCTTTTGTCGGGGAGCAAATTCCGCCACGTGTGGCGGAGTCGAGAGTACCCGAAGAAAAAGCATCGGCTAACTCCGTGCCAGCAGCCGCGGTAATACGGAGGATGCGAGCGTTATCCGGATTTATTGGGTTTAAAGGGTGCGTAGGCGGACTGTCAAGTCAGCGGTAAAATACGGGGGCTCAACCTCCGCCCGCCGTTGAAACTGACGGTCTTGAGTGGGCGAGAAGTATGCGGAATGCGTGGTGTAGCGGTGAAATGCATAGATATCACGCAGAACTCCGATTGCGAAGGCAGCATACCGGCGCCCGACTGACGCTGAAGCACGAAAGCGTGGGTATCGAACA</t>
  </si>
  <si>
    <t>ASV141</t>
  </si>
  <si>
    <t>TGGGGAATATTGCACAATGGGGGAAACCCTGATGCAGCGACGCCGCGTGAGCGATGAAGTATTTCGGTATGTAAAGCTCTATCAGCAGGGAAGAAGAAAGACGGTACCTGACTAAGAAGCACCGGCTAAATACGTGCCAGCAGCCGCGGTAATACGTATGGTGCAAGCGTTATCCGGATTTACTGGGTGTAAAGGGAGCGTAGACGGCTAGGCAAGTCTGATGTGAAAATCCGGGGCTCAACCCCGGAACTGCATTGGAAACTGTTAAGCTAGAGTGTCGGAGAGGTAAGTGGAATTCCTAGTGTAGCGGTGAAATGCGTAGATATTAGGAGGAACACCAGTGGCGAAGGCGGCTTACTGGACGATGACTGACGTTGAGGCTCGAAAGCGTGGGGAGCAAACA</t>
  </si>
  <si>
    <t>ASV142</t>
  </si>
  <si>
    <t>Subdoligranulum</t>
  </si>
  <si>
    <t>TGGGGGATATTGCACAATGGGGGAAACCCTGATGCAGCGACGCCGCGTGGAGGAAGAAGGTTTTCGGATTGTAAACTCCTGTCGTTAGGGACGATAATGACGGTACCTAACAAGAAAGCACCGGCTAACTACGTGCCAGCAGCCGCGGTAAAACGTAGGGTGCAAGCGTTGTCCGGAATTACTGGGTGTAAAGGGAGCGCAGGCGGACCGGCAAGTTGGAAGTGAAAACTATGGGCTCAACCCATAAATTGCTTTCAAAACTGCTGGCCTTGAGTAGTGCAGAGGTAGGTGGAATTCCCGGTGTAGCGGTGGAATGCGTAGATATCGGGAGGAACACCAGTGGCGAAGGCGACCTACTGGGCACCAACTGACGCTGAGGCTCGAAAGCATGGGTAGCAAACA</t>
  </si>
  <si>
    <t>ASV143</t>
  </si>
  <si>
    <t>TGGGGAATATTGCACAATGGGGGAAACCCTGATGCAGCGACGCCGCGTGAGCGAAGAAGTATTTCGGTATGTAAAGCTCTATCAGCAGGGAAGAAAATGACGGTACCTGACTAAGAAGCACCGGCTAAATACGTGCCAGCAGCCGCGGTAATACGTATGGTGCAAGCGTTATCCGGATTTACTGGGTGTAAAGGGAGCGTAGACGGCTGTGCAAGCCTGAAGTGAAAGGCCGGGGCCCAACCCCGGGAGTGCTTTGGGAACTGTGCGGCTAGAGTGTCGGAGAGGCAAGTGGAATTCCCAGTGTAGCGGTGAAATGCGTAGATATTGGGAGGAACACCAGTGGCGAAGGCGTCTTGCTGGACGATGACTGACGTTGAGGCTCGAAAGCGTGGGGAGCAAACA</t>
  </si>
  <si>
    <t>ASV144</t>
  </si>
  <si>
    <t>UBA1819</t>
  </si>
  <si>
    <t>TGGGGAATATTGCACAATGGGGGAAACCCTGATGCAGCGACGCCGCGTGGAGGAAGAAGGTCTTCGGATTGTAAACTCCTGTCCCAGGGGACGATAATGACGGTACCCTGGGAGGAAGCACCGGCTAACTACGTGCCAGCAGCCGCGGTAAAACGTAGGGTGCAAGCGTTGTCCGGAATTACTGGGTGTAAAGGGAGCGCAGGCGGATTGGCAAGTTGGGAGTGAAATCTATGGGCTCAACCCATAAATTGCTTTCAAAACTGTCAGTCTTGAGTGGTGTAGAGGTAGGCGGAATTCCCGGTGTAGCGGTGGAATGCGTAGATATCGGGAGGAACACCAGTGGCGAAGGCGGCCTACTGGGCACTAACTGACGCTGAGGCTCGAAAGCATGGGTAGCAAACA</t>
  </si>
  <si>
    <t>ASV145</t>
  </si>
  <si>
    <t>TGGGGAATATTGGGCAATGGGCGCAAGCCTGACCCAGCAACGCCGCGTGAAGGAAGAAGGCTTTCGGGTTGTAAACTTCTTTTCTCAGGGACGAACAGATGACGGTACCTGAGGAATAAGCCACGGCTAACTACGTGCCAGCAGCCGCGGTAATACGTAGGTGGCAAGCGTTATCCGGATTTACTGGGTGTAAAGGGCGTGTAGGCGGGGACGCAAGTCAGATGTGAAAACCACGGGCTCAACCTGTGGCCTGCATTTGAAACTGTGTTTCTTGAGTACTGGAGAGGCAGACGGAATTCCTAGTGTAGCGGTGAAATGCGTAGATATTAGGAGGAACACCAGTGGCGAAGGCGGTCTGCTGGACAGCAACTGACGCTGAGGCGCGAAAGCGTGGGGAGCAAACA</t>
  </si>
  <si>
    <t>ASV146</t>
  </si>
  <si>
    <t>TGGGGAATTTTGCGCAATGGGGGAAACCCTGACGCAGCAACGCCGCGTGCGGGACGAAGGCCTTCGGGTTGTAAACCGCTTTCAGCAGGGAAGACATAGACGGTACCTGCAGAAGAAGCTCCGGCTAACTACGTGCCAGCAGCCGCGGTAATACGTAGGGGGCGAGCGTTATCCGGATTCATTGGGCGTAAAGCGCGCGTAGGCGGCCGCCTAAGCGGAACCTCTAATCCCGGGGCTCAACCTCGGGCCGGGTTCCGGACTGGGCGGCTCGAGTGCGGTAGAGGCAGGCGGAATTCCCGGTGTAGCGGTGGAATGCGCAGATATCGGGAAGAACACCGATGGCGAAGGCAGCCTGCTGGGCCGCCACTGACGCTGAGGCGCGAAAGCTGGGGGAGCGAACA</t>
  </si>
  <si>
    <t>ASV147</t>
  </si>
  <si>
    <t>TGGGGAATATTGCACAATGGGGGAAACCCTGATGCAGCGACGCCGCGTGAGCGAAGAAGTATTTCGGTATGTAAAGCTCTATCAGCAGGGAAGAAACTGACGGTACCTGACTAAGAAGCACCGGCTAAATACGTGCCAGCAGCCGCGGTAATACGTATGGTGCAAGCGTTATCCGGATTTACTGGGTGTAAAGGGAGCGTAGACGGATGTGCAAGTCTGGAGTGAAAGCCCGGGGCTCAACCCCGGGACTGCTTTGGAAACTGTAGATCTAGAGTGCTGGAGAGGTAAGTGGAATTCCTAGTGTAGCGGTGAAATGCGTAGATATTAGGAGGAACACCAGTGGCGAAGGCGGCTTACTGGACAGTAACTGACGTTGAGGCTCGAAAGCGTGGGGAGCAAACA</t>
  </si>
  <si>
    <t>ASV148</t>
  </si>
  <si>
    <t>TGGGGAATATTGCACAATGGGCGCAAGCCTGATGCAGCCATGCCGCGTGTATGAAGAAGGCCTTCGGGTTGTAAAGTACTTTCAGCGGGGAGGAAGGGAGTAAAGTTAATACCTTTGCTCATTGACGTTACCCGCAGAAGAAGCACCGGCTAACTCCGTGCCAGCAGCCGCGGTAATACGGAGGGTGCAAGCGTTAATCGGAATTACTGGGCGTAAAGCGCACGCAGGCGGTTTGTTAAGTCAGATGTGAAATCCCCGGGCTCAACTTGGGAACTGCATCTGATACTGGCAAGCTTGAGTCTCGTAGAGGGGGGTAGAATTCCAGGTGTAGCGGTGAAATGCGTAGAGATCTGGAGGAATACCGGTGGCGAAGGCGGCCCCCTGGACGAAGACTGACGCTCAGGTGCGAAAGCGTGGGGAGCAAACA</t>
  </si>
  <si>
    <t>ASV149</t>
  </si>
  <si>
    <t>TGGGGAATATTGGGCAATGGGCGCAAGCCTGACCCAGCAACGCCGCGTGAAGGAAGAAGGCTTTCGGGTTGTAAACTTCTTTTCTCAGGGACGAAGCAAGTGACGGTACCTGAGGAATAAGCCACGGCTAACTACGTGCCAGCAGCCGCGGTAATACGTAGGTGGCAAGCGTTATCCGGATTTACTGGGTGTAAAGGGCGTGTAGGCGGGACTGCAAGTCAGATGTGAAAACCACGGGCTCAACCTGTGGCCTGCATTTGAAACTGTAGTTCTTGAGTACTGGAGAGGCAGACGGAATTCCTAGTGTAGCGGTGAAATGCGTAGATATTAGGAGGAACACCAGTGGCGAAGGCGGTCTGCTGGACAGCAACTGACGCTGAGGCGCGAAAGCGTGGGGAGCAAACA</t>
  </si>
  <si>
    <t>ASV150</t>
  </si>
  <si>
    <t>TGGGGAATATTGCACAATGGGGGAAACCCTGATGCAGCGACGCCGCGTGAGCGATGAAGTATTTCGGTATGTAAAGCTCTATCAGCAGGGAAGAAAATGACGGTACCTGACTAAGAAGCCCCGGCTAACTACGTGCCAGCAGCCGCGGTAATACGTAGGGGGCAAGCGTTATCCGGATTTACTGGGTGTAAAGGGAGCGTAGACGGCATGGCAAGCCAGATGTGAAAGCCCGGGGCTCAACCCCGGGACTGCATTTGGAACTGTCAGGCTGGAGTGTCGGAGAGGAAAGCGGAATTCCTAGTGTAGCGGTGAAATGCGTAGATATTAGGAGGAACACCAGTGGCGAAGGCGGCTTTCTGGACGATGACTGACGTTGAGGCTCGAAAGCGTGGGGAGCAAACA</t>
  </si>
  <si>
    <t>ASV151</t>
  </si>
  <si>
    <t>TGGGGAATATTGCACAATGGGGGAAACCCTGATGCAGCGACGCCGCGTGAGTGAAGAAGTAATTCGTTACGTAAAGCTCTATCAGCAGGGAAGAGAGTGACGGTACCTGAGTAAGAAGCCCCGGCTAACTACGTGCCAGCAGCCGCGGTAATACGTAGGGGGCAAGCGTTATCCGGATTTACTGGGTGTAAAGGGAGCGTAGACGGCGAAGAAAGTCTGGAGTGAAAGCCCGCGGCTTAACCGCGGAACTGCTTTGGAAACTTTTTGGCTGGAGTACCGGAGAGGTAAGCGGAATTCCTAGTGTAGCGGTGAAATGCGTAGATATTAGGAGGAACACCAGTGGCGAAGGCGGCTTACTGGACGGTAACTGACGTTGAGGCTCGAAAGCGTGGGGAGCAAACA</t>
  </si>
  <si>
    <t>ASV152</t>
  </si>
  <si>
    <t>TGGGGAATATTGGGCAATGGGCGCAAGCCTGACCCAGCAACGCCGCGTGAAGGAAGAAGGCTTTCGGGTTGTAAACTTCTTTTGTCAGGGAAGAGCAGAAGACGGTACCTGACGAATAAGCCACGGCTAACTACGTGCCAGCAGCCGCGGTAATACGTAGGTGGCAAGCGTTGTCCGGATTTACTGGGTGTAAAGGGCGTGTAGCCGGGCTGACAAGTCAGATGTGAAATCCGGGGGCTCAACCCCCGAACTGCATTTGAAACTGTTGGTCTTGAGTATCGGAGAGGCAGGCGGAATTCCTAGTGTAGCGGTGAAATGCGTAGATATTAGGAGGAACACCAGTGGCGAAGGCGGCCTGCTGGACGACAACTGACGGTGAGGCGCGAAAGCGTGGGGAGCAAACA</t>
  </si>
  <si>
    <t>ASV153</t>
  </si>
  <si>
    <t>TGGGGAATATTGCACAATGGGCGAAAGCCTGATGCAGCGACGCCGCGTGAGCGAAGAAGTATTTCGGTATGTAAAGCTCTATCAGCAGGGAAGAAAATGACGGTACCTGACTAAGAAGCCCCGGCTAACTACGTGCCAGCAGCCGCGGTAATACGTAGGGGGCAAGCGTTATCCGGATTTACTGGGTGTAAAGGGAGCGTAGACGGAGAGGCAAGTCTGGAGTGAAAACCCGGGGCTCAACCCCGGGACTGCTTTGGAAACTGTTTATCTAGAGTGCCGGAGGGGTAAGTGGAATTCCTAGTGTAGCGGTGAAATGCGTAGATATTAGGAGGAACACCAGTGGCGAAGGCGGCTTACTGGACGGTAACTGACGTTGAGGCTCGAAAGCGTGGGGAGCAAACA</t>
  </si>
  <si>
    <t>ASV154</t>
  </si>
  <si>
    <t>Monoglobales</t>
  </si>
  <si>
    <t>Monoglobaceae</t>
  </si>
  <si>
    <t>Monoglobus</t>
  </si>
  <si>
    <t>TGGGGAATATTGCGCAATGGGGGCAACCCTGACGCAGCAACGCCGCGTGCAGGAAGAAGGTCTTCGGATTGTAAACTGTTGTCGCAGGGGAAGAAGACAGTGACGGTACCCTGTGAGAAAGTCACGGCTAACTACGTGCCAGCAGCCGCGGTAATACGTAGGTGACAAGCGTTGTCCGGATTTACTGGGTGTAAAGGGCGCGTAGGCGGGATAGCAAGTCAGTCGTGAAATGCCGAGGCTTAACCTCGGAGCTGCGATTGAAACTGTTATTCTTGAGTATCGGAGAGGAAAGCGGAATTCCTAGTGTAGCGGTGAAATGCGTAGATATTAGGAGGAACACCAGTGGCGAAGGCGGCTTTCTGGACGACAACTGACGCTGAGGCGCGAAAGTGTGGGGAGCAAACA</t>
  </si>
  <si>
    <t>ASV155</t>
  </si>
  <si>
    <t>TGGGGAATATTGCACAATGGGCGAAAGCCTGATGCAGCAACGCCGCGTGAAGGAAGAAGGCCTTCGGGTCGTAAACTTCTGTCCTTGGGGAAGAAGAACTGACGGTACCCAAGGAGGAAGCCCCGGCTAACTACGTGCCAGCAGCCGCGGTAATACGTAGGGGGCAAGCGTTATCCGGAATTATTGGGCGTAAAGAGTACGTAGGTGGCAACCTAAGCGCAGGGTTTAAGGCAATGGCTTAACCATTGTTCGCCCTGCGAACTGGGATGCTTGAGTGCAGGAGAGGAAAGCGGAATTCCTAGTGTAGCGGTGAAATGCGTAGATATTAGGAGGAACACCAGTGGCGAAGGCGGCTTTCTGGACTGTAACTGACACTGAGGTACGAAAGCGTGGGGAGCAAACA</t>
  </si>
  <si>
    <t>ASV156</t>
  </si>
  <si>
    <t>TAGGGAATTTTCGTCAATGGGGGAAACCCTGAACGAGCAATGCCGCGTGAGTGAAGAAGGTCTTCGGATCGTAAAGCTCTGTTGTAAGCGAAGAACGGTCCGCATAGGAAATGATGCGGGAGTGACGGTAGCTTACCAGAAAGCCACGGCTAACTACGTGCCAGCAGCCGCGGTAATACGTAGGTGGCAAGCGTTATCCGGAATCATTGGGCGTAAAGGGTGCGTAGGTGGCGGATTAAGTCCGTAGTAAAAGGCATTGGCTCAACCAATGTAAGCTATGGAAACTGGTCGGCTGGAGTGCAGAAGAGGGCGATGGAATTCCATGTGTAGCGGTAAAATGCGTAGATATATGGAGGAACACCAGTGGCGAAGGCGGTCGCCTGGTCTGCAACTGACACTGAGGCACGAAAGCGTGGGGAGCAAATA</t>
  </si>
  <si>
    <t>ASV157</t>
  </si>
  <si>
    <t>TGGGGAATATTGCACAATGGGGGAAACCCTGATGCAGCGACGCCGCGTGAGCGATGAAGTATTTCGGTATGTAAAGCTCTATCAGCAGGGAAGAAAATGACGGTACCTGACTAAGAAGCCCCGGCTAACTACGTGCCAGCAGCCGCGGTAATACGTAGGGGGCAAGCGTTATCCGGATTTACTGGGTGTAAAGGGAGCGTAGACGGCATGGCAAGCCAGATGTGAAATACCGGGGCTCAACTCCGGGACTGCATTTGGAACTGTTAAGCTGGAGTGTCGGAGAGGCAGGCGGAATTCCTAGTGTAGCGGTGAAATGCGTAGATATTAGGAGGAACACCAGTGGCGAAGGCGGCCTGCTGGACGATCACTGACGTTGAGGCTCGAAAGCGTGGGGAGCAAACA</t>
  </si>
  <si>
    <t>ASV158</t>
  </si>
  <si>
    <t>TGGGGGATATTGGACAATGGGGGGAACCCTGATCCAGCGACGCCGCGTGAGTGAAGGAGTATTTCGGTATGTAAAGCTCTATCAGCAGGGAAGAAAGAAATGACGGTACCTGAATAAGAAGCCCCGGCTAACTACGTGCCAGCAGCCGCGGTAATACGTAGGGGGCAAGCGTTATCCGGATTTACTGGGTGTAAAGGGAGCGCAGACGGCAATGCAAGCCTGGAGTGAAAGGCGGGGGCCCAACCCCCGGACTGCTCTGGGAACTGTATAGCTGGAGTGCAGGAGAGGCAAGTGGAATTCCTAGTGTAGCGGTGAAATGCGTAGATATTAGGAGGAACACCAGTGGCGAAGGCGGCTTGCTGGACTGTAACTGACGTTGAGGCTCGAAAGCGTGGGGAGCAAACA</t>
  </si>
  <si>
    <t>ASV159</t>
  </si>
  <si>
    <t>TAGGGAATTTTCGTCAATGGGGGAAACCCTGAACGAGCAATGCCGCGTGAGTGAAGAAGGTCTTCGGATCGTAAAGCTCTGTTGTAAGCGAAGAACGGTCCGCATAGGAAATGATGCGGGAGTGACGGTAGCTTACCAGAAAGCCACGGCTAACTACGTGCCAGCAGCCGCGGTAATACGTAGGTGGCGAGCGTTATCCGGAATCATTGGGCGTAAAGGGTGCGTAGGTGGCGGATTAAGTCCGTAGTAAAAGGCATTGGCTCAACCAATGTAAGCTATGGAAACTGGTCGGCTGGAGTGCAGAAGAGGGCGATGGAATTCCATGTGTAGCGGTAAAATGCGTAGATATATGGAGGAACACCAGTGGCGAAGGCGGTCGCCTGGTCTGCAACTGACACTGAGGCACGAAAGCGTGGGGAGCAAATA</t>
  </si>
  <si>
    <t>ASV160</t>
  </si>
  <si>
    <t>TGAGGAATATTGGTCAATGGCCGAGAGGCTGAACCAGCCAAGTCGCGTGAGGGAAGAATGTCCTAAGGATTGTAAACCTCTTTTGTCGGGGAGCAAAAAGGCTCTGCGGAGTCGTATTGAGAGTACCCGAAGAAAAAGCATCGGCTAACTCCGTGCCAGCAGCCGCGGTAATACGGAGGATGCGAGCGTTATCCGGATTTATTGGGTTTAAAGGGTGCGCAGGCGGCGTGTCAAGCAAGCGGTAAAATAGCGGGGCTCAACCCCGTCGAGCCGTTTGAACTGGCGCGCTTGAGTTCAGGCGAGGTAGGCGGAATTCGTGGTGTAGCGGTGAAATGCATAGATATCACGAAGAACTCCGATTGCGAAGGCAGCTTACCAGTCTGCGACTGACGCTCAGGCACGAAAGTGTGGGTATCGAACA</t>
  </si>
  <si>
    <t>ASV161</t>
  </si>
  <si>
    <t>TGGGGAATATTGCACAATGGGCGAAAGCCTGATGCAGCAACGCCGCGTGAGGGATGAAGGCCTTCGGGTCGTAAACCTCTGTCCTTGGGGAAGAAACAAATGACGGTACCCATGGAGGAAGCCCCGGCTAACTACGTGCCAGCAGCCGCGGTAATACGTAGGGGGCGAGCGTTATCCGGAATTATTGGGCGTAAAGAGTGCGTAGGTGGTTACCTAAGCGCAGGGTCTAAGGCAATGGCTCAACCATTGTTCGCCCTGCGAACTGGGCTACTTGAGTGCAGGAGAGGAAAGCGGAATTCCTAGTGTAGCGGTGAAATGCGTAGATATTAGGAGGAACACCAGTGGCGAAGGCGGCTTTCTGGACTGTTACTGACACTGAGGCACGAAAGCGTGGGGAGCAAACA</t>
  </si>
  <si>
    <t>ASV162</t>
  </si>
  <si>
    <t>Defluviitaleaceae</t>
  </si>
  <si>
    <t>Defluviitaleaceae UCG-011</t>
  </si>
  <si>
    <t>TGGGGAATATTGCACAATGGGGGGAACCCTGATGCAGCGATGCCGCGTGAAGGAAGAAGATTTTCGGATCGTAAACTTCTATCAGCAAGGAAGAAAGAGGACAGTACTTGACTAAGCAGCCCCGGCTAACTACGTGCCAGCAGCCGCGGTAATACGTAGGGGGCAAGCGTTATCCGGAATTACTGGGTGTAAAGGGTGCGTAGGCGGCACGCCAAGTCAGTTGTGAAACCCGTAGGCTCAACCTACGGCTTGCAATTGAAACTGGCGAGCTAGAGTACAGGAGAGGAAAGCGGAATTCCTAGTGTAGCGGTGAAATGCGTAGATATTAGGAAGAACACCGGTGGCGAAGGCGGCTTTCTGGACTGAAACTGACGCTGAGGCACGAAAGCGTGGGGAGCAAACA</t>
  </si>
  <si>
    <t>ASV163</t>
  </si>
  <si>
    <t>TGGGGAATATTGCACAATGGGGGAAACCCTGATGCAGCGACGCCGCGTGAGCGATGAAGTATCTCGGTATGTAAAGCTCTATCAGCAGGGAAGAAAACGACAGTACCTGACTAAGAAGCCCCGGCTAACTACGTGCCAGCAGCCGCGGTAATACGTAGGGGGCAAGCGTTATCCGGATTCACTGGGCGTAAAGGGAGCGCAGGCGGCACGGCAAGTCTGGTGTGAAAACCCGGGGCCCAACCCCGGGACTGCATTGGAAACTGCCGGGCTAGAGTGTCGGAGGGGTAAGCGGAATTCCTAGTGTAGCGGTGAAATGCGTAGATATTAGGAGGAACACCAGTGGCGAAGGCGGCTTACTGGACGATGACTGACGCTGAGGCTCGAAAGCGTGGGGAGCAAACA</t>
  </si>
  <si>
    <t>ASV164</t>
  </si>
  <si>
    <t>TGGGGAATATTGCACAATGGGGGAAACCCTGATGCAGCGACGCCGCGTGAGTGAAGAAGTATTTCGGTATGTAAAGCTCTATCAGCAGGGAAGAAGATGACGGTACCTGACTAAGAAGCCCCGGCTAACTACGTGCCAGCAGCCGCGGTAATACGTAGGGGGCAAGCGTTATCCGGATTTACTGGGTGTAAAGGGAGCGTAGACGGACTGGCAAGTCTGGAGTGAAAATCCGGGGCTCAACCCCGGAACTGCTTTGGAAACTGTCAGCCTGGAGTGCCGGAGGGGTAAGTGGAATTCCTAGTGTAGCGGTGAAATGCGTAGATATTAGGAGGAACACCAGTGGCGAAGGCGGCTTACTGGACGGCAACTGACGTTGAGGCTCGAAAGCGTGGGGAGCAAACA</t>
  </si>
  <si>
    <t>ASV165</t>
  </si>
  <si>
    <t>TGGGGGATATTGCACAATGGGGGAAACCCTGATGCAGCGACGCCGCGTGAGTGAAGAAGTATTTCGGTATGTAAAGCTCTATCAGCAGGGAAGAAGAAGGACAGTACCTGAGTAAGAAGCCCCGGCTAACTACGTGCCAGCAGCCGCGGTAATACGTAGGGGGCAAGCGTTATCCGGATTTACTGGGTGTAAAGGGAGCGTAGACGGTGAAGCAAGTCTGGAGTGAAAGCCCGGGGCCCAACCCCGGGACTGCTCTGGAAACTGTATCACTAGAGTACAGGAGGGGCAGGCGGAATTCCTGGTGTAGCGGTGAAATGCGTAGATATCAGGAGGAACACCGGCGGCGAAGGCGGCCTGCTGGACTGAGACTGACGTTGAGGCTCGAAAGCGTGGGGAGCAAACA</t>
  </si>
  <si>
    <t>ASV166</t>
  </si>
  <si>
    <t>Tuzzerella</t>
  </si>
  <si>
    <t>TGGGGAATATTGCACAATGGGCGAAAGCCTGATGCAGCAACGCCGCGTGAAGGAAGAAGGGTTTCGGCTCGTAAACTTCTATCAACAGGGACGAAGGAAGTGACGGTACCTGAATAAGAAGCCCCGGCTAACTACGTGCCAGCAGCCGCGGTAATACGTAGGGGGCAAGCGTTATCCGGAATTACTGGGTGTAAAGGGTGAGTAGGCGGCATGGTAAGCCAGATGTGAAAGCCTTGGGCTTAACCCGAGGATTGCATTTGGAACTATCAAGCTAGAGTGCAGGAGAGGAAAGCGGAATTCCTAGTGTAGCGGTGAAATGCGTAGATATTAGGAAGAACACCAGTGGCGAAGGCGGCTTTCTGGACTGAAACTGACGCTGAGGCACGAAAGCGTGGGGAGCGAACA</t>
  </si>
  <si>
    <t>ASV167</t>
  </si>
  <si>
    <t>TGGGGAATTTTGGACAATGGGCGCAAGCCTGATCCAGCTATTCCGCGTGTGGGATGAAGGCCCTCGGGTTGTAAACCACTTTTGTAGAGAACGAAAAGACACCATCGAATAAATGGTGTTGCTGACGGTACTCTAAGAATAAGCACCGGCTAACTACGTGCCAGCAGCCGCGGTAATACGTAGGGTGCGAGCGTTAATCGGAATTACTGGGCGTAAAGGGTGCGCAGGCGGTTGAGTAAGACAGATGTGAAATCCCCGAGCTTAACTCGGGAATGGCATATGTGACTGCTCGACTAGAGTGTGTCAGAGGGAGGTGGAATTCCACGTGTAGCAGTGAAATGCGTAGATATGTGGAAGAACACCGATGGCGAAGGCAGCCTCCTGGGGCATAACTGACGCTCAGGCACGAAAGCGTGGGGAGCAAACA</t>
  </si>
  <si>
    <t>ASV168</t>
  </si>
  <si>
    <t>TGGGGAATATTGCACAATGGGCGAAAGCCTGATGCAGCGACGCCGCGTGAGCGAAGAAGTATTTCGGTATGTAAAGCTCTATCAGCAGGGAAGAAAATGACGGTACCTGACTAAGAAGCCCCGGCTAACTACGTGCCAGCAGCCGCGGTAATACGTAGGGGGCAAGCGTTATCCGGATTTACTGGGTGTAAAGGGAGCGTAGACGGAGAGGCAAGTCTGGAGTGAAAGCCCGGGGCTCAACCCCGGGACTGCTTTGGAAACTGTTTATCTAGAGTGCCGGAGGGGTAAGTGGAATTCCTAGTGTAGCGGTGAAATGCGTAGATATTAGGAGGAACACCAGTGGCGAAGGCGGCTTACTGGACGGTAACTGACGTTGAGGCTCGAAAGCGTGGGGAGCAAACA</t>
  </si>
  <si>
    <t>ASV169</t>
  </si>
  <si>
    <t>RF39</t>
  </si>
  <si>
    <t>O_RF39</t>
  </si>
  <si>
    <t>TTAGGAATATTCGTCAATGGGGGAAACCCTGAACGAGCAATGCCGCGTGAAGGATGACGGTCCTCTGGATTGTAAACTTCTGTTGTTAGGGAAGAACGACCTAAGTAGGAAATGACTTAGGAGTGACGGTACCTTTCAAGAAAGCTCCGGCTAACTACGTGCCAGCAGCCGCGGTAATACGTAGGGAGCGAGCGTTATCCGGATTTATTGGGTGTAAAGGGTGCGTAGGCGGCTTCTTAAGTTTGTAGTCTAAGCCCGGAGCTTAACTCCGGTTCGCTACAAAAACTGAGTTGCTTGAGTATGGTAGAGGCAAGTGGAATTTCTAGTGTAGCGGTTAAATGCGTAGATATTAGAAGGAACACCAGTGGCGAAGGCGACTTGCTGGGCCATTACTGACGCTGAGGCACGAAAGCGTGGGGAGCAAATA</t>
  </si>
  <si>
    <t>ASV170</t>
  </si>
  <si>
    <t>A2</t>
  </si>
  <si>
    <t>TGGGGGATATTGCACAATGGGGGCAACCCTGATGCAGCGACGCCGCGTGGGCGATGGAGTGCTCCGGCATGTAAAGCCCTATCAGCAGGGAAGAAACTGACGGTACCTGACTAAGAAGCCCCGGCTAAATACGTGCCAGCAGCCGCGGTAATACGTATGGGGCAAGCGTTATCCGGATTTACTGGGTGTAAAGGGAGCGTAGGCGGCTTAGCAAGCCTGATGTGAAATACCGGGGCCCAACCCCGGGGCTGCATTGGGAACTGTTAGGCTGGAGTGCCGGAGAGGCAGGCGGAATTCCTAGTGTAGCGGTGAAATGCGTAGATATTAGGAGGAACACCAGTGGCGAAGGCGGCCTGCTGGACGGTGACTGACGCTGAGGCTCGAAAGCGTGGGGAGCAAACA</t>
  </si>
  <si>
    <t>ASV171</t>
  </si>
  <si>
    <t>TGGGGAATATTGGGCAATGGGCGCAAGCCTGACCCAGCAACGCCGCGTGAAGGAAGAAGGCCCTCGGGTTGTAAACTTCTTTTATCAAGGACGAAGCAAGTGACGGTACTTGATGAATAAGCCACGGCTAACTACGTGCCAGCAGCCGCGGTAATACGTAGGTGGCAAGCGTTATCCGGATTTACTGGGTGTAAAGGGCGTGTAGGCGGGACTGCAAGTCAGATGTGAAAACCATGGGCTCAACCCATGGCCTGCATTTGAAACTGTAGTTCTTGAGTGTTGGAGAGGCAGGCGGAATTCCGTGTGTAGCGGTGAAATGCGTAGATATACGGAGGAACACCAGTGGCGAAGGCGGCCTGCTGGACAATAACTGACGCTGAGGCGCGAAAGCGTGGGGAGCAAACA</t>
  </si>
  <si>
    <t>ASV172</t>
  </si>
  <si>
    <t>TGGGGAATATTGCACAATGGGGGAAACCCTGATGCAGCGACGCCGCGTGAAGGAAGAAGTATTTCGGTATGTAAACT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</t>
  </si>
  <si>
    <t>ASV173</t>
  </si>
  <si>
    <t>TGGGGGATATTGCGCAATGGGGGCAACCCTGACGCAGCAACGCCGCGTGAAGGATGAAGGTTTTCGGATTGTAAACTTCTTTTCTTGAGGACGAATAATGACGGTACTCAAGGAATAAGCTCCGGCTAACTACGTGCCAGCAGCCGCGGTAATACGTAGGGAGCAAGCGTTGTCCGGATTTACTGGGTGTAAAGGGTGCGTAGGCGGCAATGCAAGTCAGATGTGAAATCTATGGGCTCAACCCATAAACTGCATTTGAAACTGCGTTGCTTGAGTGAAGTAGAGGCAGGCGGAATTCCCCGTGTAGCGGTGAAATGCGTAGAGATGGGGAGGAACACCAGTGGCGAAGGCGGCCTGCTGGGCTTTAACTGACGCTGAGGCACGAAAGCGTGGGTAGCAAACA</t>
  </si>
  <si>
    <t>ASV174</t>
  </si>
  <si>
    <t>Candidatus Soleaferrea</t>
  </si>
  <si>
    <t>TGGGGAATATTGCACAATGGGGGAAACCCTGATGCAGCGACGCCGCGTGAGGGAAGACGGTTTTCGGATTGTAAACCTCTGTCTTGTGGGACGATAGTGACGGTACCACAGGAGGAAGCCATGGCTAACTACGTGCCAGCAGCCGCGGTAATACGTAGATGGCGAGCGTTGTCCGGAATTACTGGGTGTAAAGGGAGTGTAGGCGGGCTGGTAAGTTGAATGTGAAACCTTCGGGCTCAACCCGGAGCGTGCGTTCAAAACTGCTGGTCTTGAGTGAAGTAGAGGCAGGCGGAATTCCCGGTGTAGCGGTGGAATGCGTAGATATCGGGAGGAACACCAGTGGCGAAGGCGGCCTGCTGGGCTTTTACTGACGCTGAGGCTCGAAAGCATGGGTAGCAAACA</t>
  </si>
  <si>
    <t>ASV175</t>
  </si>
  <si>
    <t>Hungatella</t>
  </si>
  <si>
    <t>TGGGGAATATTGGACAATGGGCGAAAGCCTGATCCAGCGACGCCGCGTGAGTGAAGAAGTATTTCGGTATGTAAAGCTCTATCAGCAGGGAAGAAAATGACGGTACCTGACTAAGAAGCCCCGGCTAACTACGTGCCAGCAGCCGCGGTAATACGTAGGGGGCAAGCGTTATCCGGATTTACTGGGTGTAAAGGGAGCGTAGACGGTTTAGCAAGTCTGAAGTGAAAGCCCGGGGCTCAACCCCGGTACTGCTTTGGAAACTGTTAGACTTGAGTGCAGGAGAGGTAAGTGGAATTCCTAGTGTAGCGGTGAAATGCGTAGATATTAGGAGGAACACCAGTGGCGAAGGCGGCTTACTGGACTGTAACTGACGTTGAGGCTCGAAAGCGTGGGGAGCAAACA</t>
  </si>
  <si>
    <t>ASV176</t>
  </si>
  <si>
    <t>TGGGGAATATTGCACAATGGGGGAAACCCTGATGCAGCGACGCCGCGTGAAGGAAGAAGTATCTCGGTATGTAAACTTCTATCAGCAGGGAAGAAAATGACGGTACCTGACTAAGAAGCCCCGGCTAACTACGTGCCAGCAGCCGCGGTAATACGTAGGGGGCAAGCGTTATCCGGATTTACTGGGTGTAAAGGGAGCGTAGACGGAGCAGCAAGTCTGATGTGAAAGTCGGGGGCTCAACCCCCGGACTGCATTGGAAACTGTTGATCTTGAGTACCGGAGAGGTAAGCGGAATTCCTAGTGTAGCGGTGAAATGCGTAGATATTAGGAGGAACACCAGTGGCGAAGGCGGCTTACTGGACGGTAACTGACGTTGAGGCTCGAAAGCGTGGGGAGCAAACA</t>
  </si>
  <si>
    <t>ASV177</t>
  </si>
  <si>
    <t>TGGGGAATATTGCACAATGGGGGAAACCCTGATGCAGCAACGCCGCGTGAGTGAAGAAGTATTTCGGTATGTAAAGCTCTATCAGCAGGGAAGAAGATGACGGTACCTGAATAAGAAGCCCCGGCTAACTACGTGCCAGCAGCCGCGGTAATACGTAGGGGGCAAGCGTTATCCGGATTTACTGGGTGTAAAGGGAGCGCAGACGGCAGTGCAAGTCTGGAGTGAAAGCCCGGGGCCCAACCCCGGAACTGCTCTGGAAACTGTGCTGCTGGAGTACTGGAGGGGCAGGCGGAATTCCTAGTGTAGCGGTGAAATGCGTAGATATTAGGAGGAACACCAGTGGCGAAGGCGGCCTGCTGGACAGTAACTGACGTTGAGGCTCGAAAGCGTGGGGAGCAAACA</t>
  </si>
  <si>
    <t>ASV178</t>
  </si>
  <si>
    <t>TGGGGAATATTGCACAATGGGGGGAACCCTGATGCAGCGACGCCGCGTGAAGGATGAAGTATTTCGGTACGTAAACTTCTATCAGCAGGGAAGAAAATGACGGTACCTGACTAAGAAGCCCCGGCTAACTACGTGCCAGCAGCCGCGGTAATACGTAGGGGGCAAGCGTTATCCGGATTTACTGGGTGTAAAGGGAGCGTAGACGGGCCAGCAAGTCTGATGTGAAAACCCGGGGCCCAACCCCGGGAGTGCATTGGAAACTGCGGGCCTGGAGTGCCGGAGAGGTAAGCGGAATTCCTAGTGTAGCGGTGAAATGCGTAGATATTAGGAGGAACACCAGTGGCGAAGGCGGCTTACTGGACGGTAACTGACGTTGAGGCTCGAAAGCGTGGGGAGCAAACA</t>
  </si>
  <si>
    <t>ASV179</t>
  </si>
  <si>
    <t>TGGGGAATATTGCACAATGGGGGAAACCCTGATGCAGCGACGCCGCGTGAGTGAAGAAGTATTTCGGTATGTAAAGCTCTATCAGCAGGGAAGAAAATGACGGTACCTGACTAAGAAGCCCCGGCTAACTACGTGCCAGCAGCCGCGGTAATACGTAGGGGGCAAGCGTTATCCGGATTTACTGGGTGTAAAGGGAGCGTAGACGGCGCGGCAAGTCTGAAGTGAAAGGCAGGGGCTTAACCCCTGAACTGCTTTGGAAACTGCCATGCTAGAGTGCTGGAGAGGTAAGTGGAATTCCTAGTGTAGCGGTGAAATGCGTAGATATTAGGAGGAACACCAGTGGCGAAGGCGGCTTACTGGACAGTAACTGACGTTGAGGCTCGAAAGCGTGGGGAGCAAACA</t>
  </si>
  <si>
    <t>ASV180</t>
  </si>
  <si>
    <t>TGGGGGATATTGCGCAATGGGGGCAACCCTGACGCAGCAACGCCGCGTGAAGGATGAAGGTTTTCGGATTGTAAACTTCTTTTATTAAGGACGAAAAATGACGGTACTTAATGAATAAGCTCCGGCTAACTACGTGCCAGCAGCCGCGGTAATACGTAGGGAGCAAGCGTTGTCCGGATTTACTGGGTGTAAAGGGTGCGTAGGCGGCTTTGCAAGTCAGATGTGAAATCTATGGGCTCAACCCATAAACTGCATTTGAAACTGTAGAGCTTGAGTGAAGTAGAGGCAGGCGGAATTCCCCGTGTAGCGGTGAAATGCGTAGAGATGGGGAGGAACACCAGTGGCGAAGGCGGCCTGCTGGGCTTTAACTGACGCTGAGGCACGAAAGCGTGGGTAGCAAACA</t>
  </si>
  <si>
    <t>ASV181</t>
  </si>
  <si>
    <t>Holdemania</t>
  </si>
  <si>
    <t>TAGGGAATTTTCGGCAATGGGCGAAAGCCTGACCGAGCAACGCCGCGTGAGTGAAGAAGGCCTTCGGGTTGTAAAGCTCTGTTGTGAAGGAAGAACGGCTCATAGAGGGAATGCTATGGGAGTGACGGTACTTTACCAGAAAGCCACGGCTAACTACGTGCCAGCAGCCGCGGTAATACGTAGGTGGCGAGCGTTATCCGGAATTATTGGGCGTAAAGGGTGCGCAGGCGGTTTGAAAAGTTTAAGGTGAAAGCGTGGGGCTTAACCCCATACAGCCTTAGAAACTGTCAGACTAGAGTACAGGAGAGGGCAATGGAATTCCATGTGTAGCGGTAAAATGCGTAGATATATGGAGGAACACCAGTGGCGAAGGCGGTTGCCTGGCCTGTAACTGACGCTCATGCACGAAAGCGTGGGGAGCAAATA</t>
  </si>
  <si>
    <t>ASV182</t>
  </si>
  <si>
    <t>TGGGGGATATTGGACAATGGGGGGAACCCTGATCCAGCGACGCCGCGTGAGTGAAGGAGTATTTCGGTATGTAAAGCTCTATCAGCAGGGAAGAAAGAAATGACGGTACCTGAATAAGAAGCCCCGGCTAACTACGTGCCAGCAGCCGCGGTAATACGTAGGGGGCAAGCGTTATCCGGATTTACTGGGTGTAAAGGGAGCGCAGACGGCAATGCAAGCCTGGAGTGAAAGGCGGGGGCCCAACCCCCGGACTGCTCTGGGAACTGCATGGCTGGAGTGCAGGAGAGGCAAGTGGAATTCCTAGTGTAGCGGTGAAATGCGTAGATATTAGGAGGAACACCAGTGGCGAAGGCGGCTTGCTGGACTGTAACTGACGTTGAGGCTCGAAAGCGTGGGGAGCAAACA</t>
  </si>
  <si>
    <t>ASV183</t>
  </si>
  <si>
    <t>Clostridia UCG-014</t>
  </si>
  <si>
    <t>O_Clostridia UCG-014</t>
  </si>
  <si>
    <t>TCGGGAATATTGCGCAATGGAGGAAACTCTGACGCAGTGACGCCGCGTATAGGAAGAAGGTTTTCGGATTGTAAACTATTGTCGTTAGGGAAGAGAAAGGACAGTACCTAAGGAGGAAGCTCCGGCTAACTACGTGCCAGCAGCCGCGGTAATACGTAGGGAGCGAGCGTTATCCGGAATTATTGGGTGTAAAGGGTGCGTAGACGGGAAAGCAAGTTAGTTGTGAAATCCCTCGGCTTAACTGAGGAACTGCAACTAAAACTACTTTTCTTGAGTGCAGGAGAGGTAAGTGGAATTCCTAGTGTAGCGGTGAAATGCGTAGATATTAGGAGGAACACCAGTGGCGAAGGCGACTTACTGGACTGTAACTGACGTTGAGGCACGAAAGTGTGGGGAGCAAACA</t>
  </si>
  <si>
    <t>ASV184</t>
  </si>
  <si>
    <t>TGGGGAATATTGCACAATGGGGGAAACCCTGATGCAGCGACGCCGCGTGAGTGAAGAAGTATCTCGGTATGTAAAGCTCTATCAGCAGGAAAGATAATGACGGTACCTGACTAAGAAGCCCCGGCTAACTACGTGCCAGCAGCCGCGGTAATACGTAGGGGGCAAGCGTTATCCGGATTTACTGGGTGTAAAGGGAGCGTAGACGGCAGCGCAAGTCTGGAGTGAAATGCCGGGGCCCAACCCCGGAACTGCTTTGGAAACTGTGCGGCTCGAGTGCGGGAGAGGTAGGCGGAATTCCTAGTGTAGCGGTGAAATGCGTAGATATTAGGAGGAACACCAGTGGCGAAGGCGGCTTACTGGACCGTAACTGACGTTGAGGCTCGAAAGCGTGGGGAGCAAACA</t>
  </si>
  <si>
    <t>ASV185</t>
  </si>
  <si>
    <t>Incertae Sedis</t>
  </si>
  <si>
    <t>TGGGGGATATTGCACAATGGGGGAAACCCTGATGCAGCAACGCCGCGTGTGGGAAGAAGGTTTTCGGATTGTAAACCACTGTTCTTGGTGAAGATAATGACGGTAACCAAGGAGAAAGCTCCGGCTAACTACGTGCCAGCAGCCGCGGTAATACGTAGGGAGCAAGCGTTGTCCGGATTTACTGGGTGTAAAGGGTGCGTAGGCGGCTAGGCAAGTCAGACGTGAAAACCATGGGCTCAACCTGTGGACTGCGTTTGAAACTGTTTAGCTTGAGTGAAGTAGAGGTAGGCGGAATTCCCGGTGTAGCGGTGAAATGCGTAGAGATCGGGAGGAACACCAGTGGCGAAGGCGGCCTACTGGGCTTTAACTGACGCTGAGGCACGAAAGCATGGGTAGCAAACA</t>
  </si>
  <si>
    <t>ASV186</t>
  </si>
  <si>
    <t>TCGGGAATATTGCGCAATGGAGGAAACTCTGACGCAGTGACGCCGCGTGCAGGAAGAAGGTTTTCGGATTGTAAACTGCTTTAGATAGGGAAGAAAAAAATGACAGTACCTATAGAATAAGCTCCGGCTAACTACGTGCCAGCAGCCGCGGTAATACGTAGGGAGCGAGCGTTATCCGGATTTATTGGGTGTAAAGGGTGCGTAGATGGATAAACAAGTTGGTTGTGAAATCCCTCGGCTTAACTGAGGAATTGCAACCAAAACTGTAGATCTTGAGTACTGGAGGGGAAAGCGGAATTCCTAGTGTAGCGGTGAAATGCGTAGATATTAGGAAGAACACCGGTGGCGAAGGCGGCTTTCTGGACAGAAACTGACATTGAGGCACGAAAGTGTGGGGAGCAAACA</t>
  </si>
  <si>
    <t>ASV187</t>
  </si>
  <si>
    <t>TGGGGAATATTGCACAATGGGGGAAACCCTGATGCAGCGACGCCGCGTGAGTGAAGAAGTATTTCGGTATGTAAAGCTCTATCAGCAGGGAAGAACATGACGGTACCTGACTAAGAAGCCCCGGCTAACTACGTGCCAGCAGCCGCGGTAATACGTAGGGGGCAAGCGTTATCCGGATTTACTGGGTGTAAAGGGAGCGTAGACGGCAGAGCAAGTCTGAAGTGAAAGCCCGCGGCCCAACTGCGGGACTGCTTTGGAAACTGCCCGGCTAGAGTGCTGGAGAGGTAAGCGGAATTCCTAGTGTAGCGGTGAAATGCGTAGATATTAGGAGGAACACCAGTGGCGAAGGCGGCTTACTGGACAGTAACTGACGTTGAGGCTCGAAAGCGTGGGGAGCAAACA</t>
  </si>
  <si>
    <t>ASV188</t>
  </si>
  <si>
    <t>TGGGGAATATTGCACAATGGGGGAAACCCTGATGCAGCGACGCCGCGTGAGCGATGAAGTATTTCGGTATGTAAAGCTCTATCAGCAGGGAAGAAAATGACGGTACCTGACTAAGAAGCCCCGGCTAACTACGTGCCAGCAGCCGCGGTAATACGTAGGGGGCAAGCGTTATCCGGATTTACTGGGTGTAAAGGGAGCGTAGACGGCATGGCAAGCCAGATGTGAAAGCCCGGGGCTCAACCCCGGGACTGCATTTGGAACTGTCAGGCTAGAGTGTCGGAGAGGTAAGCGGAATTCCTAGTGTAGCGGTGAAATGCGTAGATATTAGGAGGAACACCAGTGGCGAAGGCGGCTTACTGGACGATGACTGACGTTGAGGCTCGAAAGCGTGGGGAGCAAACA</t>
  </si>
  <si>
    <t>ASV189</t>
  </si>
  <si>
    <t>Dorea</t>
  </si>
  <si>
    <t>TGGGGAATATTGCACAATGGAGGAAACTCTGATGCAGCGACGCCGCGTGAAGGATGAAGTATTTCGGTATGTAAACTTCTATCAGCAGGGAAGAAAATGACGGTACCTGACTAAGAAGCCCCGGCTAACTACGTGCCAGCAGCCGCGGTAATACGTAGGGGGCAAGCGTTATCCGGATTTACTGGGTGTAAAGGGAGCGTAGACGGCTTTGCAAGCCAGATGTGAAAGCCCGGGGCTCAACCCCGGGACTGCATTTGGAACTGTAATGCTAGAGTGTCGGAGAGGCAAGTGGAATTCCTAGTGTAGCGGTGAAATGCGTAGATATTAGGAGGAACACCAGTGGCGAAGGCGGCTTGCTGGACGATGACTGACGTTGAGGCTCGAAAGCGTGGGGAGCAAACA</t>
  </si>
  <si>
    <t>ASV190</t>
  </si>
  <si>
    <t>TGGGGAATATTGGGCAATGGGCGAAAGCCTGACCCAGCAACGCCGCGTGAGGGAAGAAGGTTTTCGGATTGTAAACCTCTGTCGCAGAAGACGAAGGAAGTGACGGTATTCTGTGAGGAAGCCCCGGCTAACTACGTGCCAGCAGCCGCGGTAATACGTAGGGGGCGAGCGTTGTCCGGAATTACTGGGCGTAAAGGGTGCGTAGGCGGTTAATTAAGTTGGATGTGAAATTCCCGGGCTTAACTTGGGAGCTGCATTCAAAACTGGTTAACTAGAGTTCAGGAGAGGGAAGCGGAATTCCTAGTGTAGCGGTGAAATGCGTAGATATTAGGAGGAACACCGGTGGCGAAGGCGGCTTTCTGGACTGACACTGACGCTGAGGCACGAAAGCGTGGGGAGCAAACA</t>
  </si>
  <si>
    <t>ASV191</t>
  </si>
  <si>
    <t>TGGGGGATATTGCACAATGGGCGCAAGCCTGATGCAGCGACGCCGCGTGAGCGAAGAAGTATTTCGGTATGTAAAGCTCTATCAGCAGGGAAGAAAATGACGGTACCTGACTAAGAAGCTCCGGCTAAATACGTGCCAGCAGCCGCGGTAATACGTATGGAGCAAGCGTTATCCGGATTTACTGGGTGTAAAGGGAGCGTAGGCGGCATGGCAAGTCTGATGTGAAAATTTGGGGCTCAACCCCAAACGTGCATTGGAAACTGTTAGGCTGGAGTGTCGGAGAGGCAGGCGGAATTCCTAGTGTAGCGGTGAAATGCGTAGATATTAGGAGGAACACCAGTGGCGAAGGCGGCCTGCTGGACGATGACTGACGCTGAGGCTCGAAAGCGTGGGGAGCAAACA</t>
  </si>
  <si>
    <t>ASV192</t>
  </si>
  <si>
    <t>TGGGGGATATTGGACAATGGGGGGAACCCTGATCCAGCGACGCCGCGTGAGTGAAGGAGTATTTCGGTATGTAAAGCTCTATCAGCAGGGAAGAAAAGAATGACGGTACCTGAATAAGAAGCCCCGGCTAACTACGTGCCAGCAGCCGCGGTAATACGTAGGGGGCAAGCGTTATCCGGATTTACTGGGTGTAAAGGGAGCGCAGACGGCAATGCAAGCCTGGAGTGAAAGGCGGGGGCCCAACCCCCGGACTGCTCTGGGAACTGCATGGCTGGAGTGCAGGAGAGGCAAGTGGAATTCCTAGTGTAGCGGTGAAATGCGTAGATATTAGGAGGAACACCAGTGGCGAAGGCGGCTTGCTGGACTGTAACTGACGTTGAGGCTCGAAAGCGTGGGGAGCAAACA</t>
  </si>
  <si>
    <t>ASV193</t>
  </si>
  <si>
    <t>Anaerotruncus</t>
  </si>
  <si>
    <t>TGGGGGATATTGCACAATGGAGGAAACTCTGATGCAGCGACGCCGCGTGAGGGAAGACGGTCTTCGGATTGTAAACCTCTGTCTTTGGGGAAGAAAATGACGGTACCCAAAGAGGAAGCTCCGGCTAACTACGTGCCAGCAGCCGCGGTAATACGTAGGGAGCGAGCGTTGTCCGGAATTACTGGGTGTAAAGGGAGCGTAGGCGGGCGAGAAAGTTGAATGTTAAATCTACCGGCTTAACTGGTAGCTGCGTTCAAAACTTCTTGTCTTGAGTGAAGTAGAGGCAGGCGGAATTCCTAGTGTAGCGGTGAAATGCGTAGATATTAGGAGGAACACCAGTGGCGAAGGCGGCCTGCTGGGCTTTAACTGACGCTGAGGCTCGAAAGCGTGGGGAGCAAACA</t>
  </si>
  <si>
    <t>ASV194</t>
  </si>
  <si>
    <t>O_Oscillospirales</t>
  </si>
  <si>
    <t>TGGGGGATATTGCGCAATGGGGGAAACCCTGACGCAGCAACGCCGCGTGAAGGAAGAAGGTCTTCGGATTGTAAACTTTTGTCTTGTGGGAAGATAATGACGGTACCACAGGAGGAAGCTCCGGCTAACTACGTGCCAGCAGCCGCGGTAATACGTAGGGAGCAAGCGTTGTCCGGATTTACTGGGTGTAAAGGGTGCGTAGGCGGCCTTTCAAGTCAGATGTGAAAACCCGGGGCTTAACCCCGGGCCTGCATTTGAAACTGTAGGGCTTGAGTGATGGAGAGGTAAGCGGAATTCCTAGTGTAGCGGTGAAATGCGTAGATATTAGGAGGAACACCAGTGGCGAAGGCGGCTTACTGGACATTAACTGACGCTGAGGCACGAAAGCGTGGGGAGCAAACA</t>
  </si>
  <si>
    <t>ASV195</t>
  </si>
  <si>
    <t>TTAGGAATATTCGTCAATGGGGGAAACCCTGAACGAGCAATGCCGCGTGAGTGATGAAGGCCCTATGGGTTGTAAAACTCTGTTGTTGAGAAAGAATTGTAAGATTAGGAAATGAATCTTATTTGACGGTACTCTTCAAGAAAGCCACGGCTAACTACGTGCCAGCAGCCGCGGTAATACGTAGGTGGCGAGCGTTATCCGGATTTATTGGGCGTAAAGAGTGCGCAGGCGGTTTGTTAAGTTTAAGATAAAAGCCCGGAGCTTAACTTCGGTTCGTCTTAGAAACTGGCAGACTTGAGTATGGTAGAGGCAAATGGAATTCCTAGTGTAGCGGTGGAATGCGTAGATATTAGGAGGAACACCAGTGGCGAAGGCGGTTTGCTGGGCCATTACTGACGCTCATGCACGAAAGCGTGGGGAGCAAATA</t>
  </si>
  <si>
    <t>ASV196</t>
  </si>
  <si>
    <t>TGAGGAATATTGGTCAATGGGCGCGAGCCTGAACCAGCCAAGTCGCGTGAGGGATGACGGCCCTACGGGTTGTAAACCTCTTTTGTCGGGGAGCAAATTCCGCCACGTGTGGCGGAGTCGAGAGTACCCGAAGAAAAAGCATCGGCTAACTCCGTGCCAGCAGCCGCGGTAATACGGAGGATGCGAGCGTTATCCGGATTTATTGGGTTTAAAGGGTGCGTAGGCGGACTGTCAAGTCAGCGGTAAAATACGGGGGCTCAACCTCCGCCCGCCGTTGAAACTGACGGTCTTGAGTGGGCGAGAAGTATGCGGAATGCGTGGTGTAGCGGTGAAATGCATAGATATCACGCAGAACTCCGATTGCGAAGGCAGCATACCGGCGCCCAACTGACGCTGAAGCACGAAAGCGTGGGTATCGAACA</t>
  </si>
  <si>
    <t>ASV197</t>
  </si>
  <si>
    <t>T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</t>
  </si>
  <si>
    <t>ASV198</t>
  </si>
  <si>
    <t>TGGGGAATATTGCACAATGGAGGAAACTCTGATGCAGCGACGCCGCGTGAAGGATGAAGTATTTCGGTATGTAAACTTCTATCAGCAGGGAAGAAAATGACGGTACCTGACTAAGAAGCCCCGGCTAACTACGTGCCAGCAGCCGCGGTAATACGTAGGGGGCAAGCGTTATCCGGATTTACTGGGTGTAAAGGGAGCGTAGACGGCACGGCAAGCCAGATGTGAAAGCCCGGGGCTCAACCCCGGGACTGCATTTGGAACTGCTGAGCTAGAGTGTCGGAGAGGCAAGTGGAATTCCTAGTGTAGCGGTGAAATGCGTAGATATTAGGAGGAACACCAGTGGCGAAGGCGGCTTGCTGGACGATGACTGACGTTGAGGCTCGAAAGCGTGGGGAGCAAACA</t>
  </si>
  <si>
    <t>ASV199</t>
  </si>
  <si>
    <t>TCGGGAATATTGCGCAATGGAGGAAACTCTGACGCAGTGACGCCGCGTATAGGAAGAAGGTTTTCGGATTGTAAACTATTGTCGTTAGGGAAGATAAAAGACTGTACCTAAGGAGGAAGCCCCGGCTAACTATGTGCCAGCAGCCGCGGTAATACATAGGGGGCAAGCGTTATCCGGAATTATTGGGTGTAAAGGGTGCGTAGACGGAGAAACAAGTTGGTTGTGAAATCCCTCGGCTCAACTGAGGAACTGCAACCAAAACTATTTCCCTTGAGTGTCGGAGAGGAAAGTGGAATTCCTAGTGTAGCGGTGAAATGCGTAGATATTAGGAGGAACACCAGTGGCGAAGGCGACTTTCTGGACGATAACTGACGTTGAGGCACGAAAGTGTGGGGAGCAAACA</t>
  </si>
  <si>
    <t>ASV200</t>
  </si>
  <si>
    <t>TGGGGAATATTGGGCAATGGGCGCAAGCCTGACCCAGCAACGCCGCGTGAAGGAAGAAGGCTTTCGGGTTGTAAACTTCTTTTGTCAGGGACGAAACAAATGACGGTACCT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</t>
  </si>
  <si>
    <t>ASV201</t>
  </si>
  <si>
    <t>TGGGGAATATTGCACAATGGGGGAAACCCTGATGCAGCGACGCCGCGTGAAGGAAGAAGTATCTCGGTATGTAAACTTCTATCAGCAGGGAAGAAAATGACGGTACCTGACTAAGAAGCCCCGGCTAACTACGTGCCAGCAGCCGCGGTAATACGTAGGGGGCAAGCGTTATCCGGATTTACTGGGTGTAAAGGGAGCGTAGACGGAAGAGCAAGTCTGATGTGAAAGGCTGGGGCTTAACCCCAGGACTGCATTGGAAACTGTTTTTCTAGAGTGCCGGAGAGGTAAGCGGAATTCCTAGTGTAGCGGTGAAATGCGTAGATATTAGGAGGAACACCAGTGGCGAAGGCGGCTTACTGGACGGTAACTGACGTTGAGGCTCGAAAGCGTGGGGAGCAAACA</t>
  </si>
  <si>
    <t>ASV202</t>
  </si>
  <si>
    <t>TGGGGGATATTGGACAATGGGGGGAACCCTGATCCAGCGACGCCGCGTGAGTGAAGAAGTATTTCGGTATGTAAAGCTCTATCAGCAGGGAAGAAAGAAATGACGGTACCTGAATAAGAAGCCCCGGCTAACTACGTGCCAGCAGCCGCGGTAATACGTAGGGGGCAAGCGTTATCCGGATTTACTGGGTGTAAAGGGAGCGCAGACGGCAATGCAAGCCTGGAGTGAAAGGCGGGGGCCCAACCCCCGGACTGCTCTGGGAACTGTATAGCTGGAGTGCAGGAGAGGCAAGTGGAATTCCTAGTGTAGCGGTGAAATGCGTAGATATTAGGAGGAACACCAGTGGCGAAGGCGGCTTGCTGGACTGTAACTGACGTTGAGGCTCGAAAGCGTGGGGAGCAAACA</t>
  </si>
  <si>
    <t>ASV203</t>
  </si>
  <si>
    <t>TGGGGAATATTGGGCAATGGGGGAAACCCTGACCCAGCAACGCCGCGTGAAGGAAGAAGGCCTTCGGGTTGTAAACTTCTTTTACCAGGGACGAAGGACGTGACGGTACCTGGAGAAAAAGCCACGGCTAACTACGTGCCAGCAGCCGCGGTAATACGTAGGTGGCAAGCGTTGTCCGGATTTACTGGGTGTAAAGGGCGTGTAGGCGGAGCTGCAAGTCAGATGTGAAATCTCTGGGCTCAACCCAGAAACTGCATTTGAAACTGTAGCCCTTGAGTATCGGAGAGGCAAGCGGAATTCCTAGTGTAGCGGTGAAATGCGTAGATATTAGGAGGAACACCAGTGGCGAAGGCGGCTTGCTGGACGACAACTGACGCTGAGGCGCGAAAGCGTGGGGAGCAAACA</t>
  </si>
  <si>
    <t>ASV204</t>
  </si>
  <si>
    <t>ASF356</t>
  </si>
  <si>
    <t>TGGGGAATATTGCACAATGGGGGAAACCCTGATGCAGCAACGCCGCGTGAAGGAAGACGGTTTTCGGATTGTAAACTTCTATCAATAGGGAAGAAAGAAATGACGGTACCTAAATAAGAAGCCCCGGCTAACTACGTGCCAGCAGCCGCGGTAATACGTAGGGGGCAAGCGTTATCCGGAATTACTGGGTGTAAAGGGAGAGTAGGCGGCAAGGTAAGCGATATGTGAAAGCCTCAGGCTTAACCTAAGGATTGCATAACGAACTATCTAGCTAGAGTACAGGAGAGGAAAGCGGAATTCCTAGTGTAGCGGTGAAATGCGTAGATATTAGGAAGAACACCAGTGGCGAAGGCGGCTTTCTGGACTGAAACTGACGCTGAGGCTCGAAAGCGTGGGGAGCGAACA</t>
  </si>
  <si>
    <t>ASV205</t>
  </si>
  <si>
    <t>TGGGGAATATTGCACAATGGGGGAAACCCTGATGCAGCAACGCCGCGTGAGTGAAGAAGTATTTCGGTATGTAAAGCTCTATCAGCAGGGAAGAGAATGACGGTACCTGACTAAGAAGCCCCGGCTAACTACGTGCCAGCAGCCGCGGTAATACGTAGGGGGCGAGCGTTATCCGGATTTACTGGGTGTAAAGGGAGCGTAGACGGCGAAGCAAGTCTGAAGTGAAAGCCCGTGGCTCAACCGCGGAACGGCTTTGGAAACTGTTTTGCTAGAGTGCTGGAGAGGCAAGCGGAATTCCTAGTGTAGCGGTGAAATGCGTAGATATTAGGAGGAACACCAGTGGCGAAGGCGGCTTGCTGGACAGTAACTGACGTTGAGGCTCGAAAGCGTGGGGAGCAAACA</t>
  </si>
  <si>
    <t>ASV206</t>
  </si>
  <si>
    <t>Eisenbergiella</t>
  </si>
  <si>
    <t>TGGGGAATATTGCACAATGGGGGAAACCCTGATGCAGCGACGCCGCGTGAGTGAAGAAGTATTTCGGTATGTAAAGCTCTATCAGCAGGGAAGAAAATGACGGTACCTGACTAAGAAGCCCCGGCTAACTACGTGCCAGCAGCCGCGGTAATACGTAGGGGGCAAGCGTTATCCGGATTTACTGGGTGTAAAGGGAGCGTAGACGGCATGACAAGCCAGATGTGAAAACCCAGGGCTCAACCCTGGGACTGCATTTGGAACTGCCAGGCTGGAGTGCAGGAGAGGTAAGCGGAATTCCTAGTGTAGCGGTGAAATGCGTAGATATTAGGAGGAACACCAGTGGCGAAGGCGGCTTACTGGACTGTAACTGACGTTGAGGCTCGAAAGCGTGGGGAGCAAACA</t>
  </si>
  <si>
    <t>ASV207</t>
  </si>
  <si>
    <t>TGGGGAATATTGCACAATGGGGGAAATCCTGATGCAGCGACGCCGCGTGAAGGAAGAAGTATCTCGGTATGTAAACTTCTATCAGCAGGGAAGAAAATGACGGTACCTGACTAAGAAGCCCCGGCTAACTACGTGCCAGCAGCCGCGGTAATACGTAGGGGGCAAGCGTTATCCGGATTTACTGGGTGTAAAGGGAGCGTAGACGGAAGGGCAAGTCTGGAGTGAAAGCCCGGGGCTCAACCCCGGGACTGCTTTGGAAACTGTCCGTCTTGAGTGCCGGAGAGGTAAGCGGAATTCCTAGTGTAGCGGTGAAATGCGTAGATATTAGGAGGAACACCAGTGGCGAAGGCGGCTTACTGGACGGTAACTGACGTTGAGGCTCGAAAGCGTGGGGAGCAAACA</t>
  </si>
  <si>
    <t>ASV208</t>
  </si>
  <si>
    <t>F_Erysipelotrichaceae</t>
  </si>
  <si>
    <t>TAGGGAATTTTCGTCAATGGGGGGAACCCTGAACGAGCAATGCCGCGTGTGTGAGGAAGGTCTTCGGATCGTAAAGCACTGTTGTAAGAGAGGAACGGTATCCAGAGGGAATGCTGGGTAAGTGACAGTATCTTACCAGAAAGCCACGGCTAACTACGTGCCAGCAGCCGCGGTAATACGTAGGTGGCGAGCGTTATCCGGAATCATTGGGCGTAAAGGGTGCGTAGGCGGCGAGTTAAGTCTGAGGTAAAAGGTTGCAGCTCAACTGTAACAAGCCTTGGAAACTGACTGGCTAGAGTGCAGGAGAGGGCAGTGGAATTCCATGTGTAGCGGTAAAATGCGTAGATATATGGAGGAACACCAGTGGCGAAGGCGGCTGTCTGGCCTGTAACTGACGCTGAGGCACGAAAGCGTGGGGAGCAAATA</t>
  </si>
  <si>
    <t>ASV209</t>
  </si>
  <si>
    <t>TCGGGAATATTGCGCAATGGAGGAAACTCTGACGCAGTGACGCCGCGTGCAGGAAGAAGGTTTTCGGATTGTAAACTGCTTTAGACAGGGAAGAAAAAAGACAGTACCTGTAGAATAAGCTCCGGCTAACTACGTGCCAGCAGCCGCGGTAATACGTAGGGAGCAAGCGTTATCCGGATTTATTGGGTGTAAAGGGTGCGTAGACGGGAGTGCAAGTTGGTTGTGAAATCCCTCGGCTTAACTGAGGAACTGCAACCAAAACTATACTTCTTGAGTGCTGGAGAGGAAAGTGGAATTCCTAGTGTAGCGGTGAAATGCGTAGATATTAGGAGGAACACCAGTGGCGAAGGCGACTTTCTGGACAGTAACTGACGTTGAGGCACGAAAGTGTGGGGAGCAAACA</t>
  </si>
  <si>
    <t>ASV210</t>
  </si>
  <si>
    <t>TGGGGAATATTGCACAATGGGGGAAACCCTGATGCAGCAACGCCGCGTGAGTGAAGAAGTATTTCGGTATGTAAAGCTCTATCAGCAGGGAAGAAGATGACGGTACCTGATTAAGAAGCCCCGGCTAACTACGTGCCAGCAGCCGCGGTAATACGTAGGGGGCAAGCGTTATCCGGATTTACTGGGTGTAAAGGGAGCGCAGACGGCAGTGCAAGTCTGGAGTGAAAGCCCGGGGCCCAACCCCGGAACTGCTCTGGAAACTGTGCTGCTGGAGTACTGGAGGGGCAGGCGGAATTCCTAGTGTAGCGGTGAAATGCGTAGATATTAGGAGGAACACCAGTGGCGAAGGCGGCCTGCTGGACAGTAACTGACGTTGAGGCTCGAAAGCGTGGGGAGCAAACA</t>
  </si>
  <si>
    <t>ASV211</t>
  </si>
  <si>
    <t>TGGGGAATATTGCACAATGGGGGAAACCCTGATGCAGCGACGCCGCGTGAGCGAAGAAGTATTTCGGTATGTAAAGCTCTATCAGCAGGGAAGAAACTGACGGTACCTGACTAAGAAGCACCGGCTAAATACGTGCCAGCAGCCGCGGTAATACGTATGGTGCAAGCGTTATCCGGATTTACTGGGTGTAAAGGGAGCGTAGACGGATAGGCAAGTCTGAAGTGAAAGCCCGGGGCTCAACCCCGGGACTGCTTTGGAAACTGTTTATCTAGAGTGCTGGAGAGGTAAGTGGAATTCCTAGTGTAGCGGTGAAATGCGTAGATATTAGGAGGAACACCAGTGGCGAAGGCGGCTTACTGGACAGTAACTGACGTTGAGGCTCGAAAGCGTGGGGAGCAAACA</t>
  </si>
  <si>
    <t>ASV212</t>
  </si>
  <si>
    <t>TGGGGGATATTGCACAATGGAGGAAACTCTGATGCAGCGACGCCGCGTGAGGGAAGACGGTCTTCGGATTGTAAACCTCTGTCTTTGGGGAAGAAGATGACGGTACCCAAAGAGGAAGCTCCGGCTAACTACGTGCCAGCAGCCGCGGTAATACGTAGGGAGCGAGCGTTGTCCGGAATTACTGGGTGTAAAGGGAGCGTAGGCGGGCGAGAAAGTTGAATGTTAAATCTACCGGCTTAACTGGTAGCTGCGTTCAAAACTTCTTGTCTTGAGTGAAGTAGAGGCAGGCGGAATTCCTAGTGTAGCGGTGAAATGCGTAGATATTAGGAGGAACACCAGTGGCGAAGGCGGCCTGCTGGGCTTTAACTGACGCTGAGGCTCGAAAGCGTGGGGAGCAAACA</t>
  </si>
  <si>
    <t>ASV213</t>
  </si>
  <si>
    <t>TGGGGAATATTGCACAATGGGGGGAACCCTGATGCAGCGACGCCGCGTGAAGGAAGAAGTATCTCGGTATGTAAACTTCTATCAGCAGGGAAGATAATGACGGTACCTGACTAAGAAGCCCCGGCTAACTACGTGCCAGCAGCCGCGGTAATACGTAGGGGGCGAGCGTTATCCGGATTTACTGGGTGTAAAGGGAGCGTAGACGGCGTATCAAGTCTGATGTGAAAGGCAGGGGCTTAACCCCTGGACTGCATTGGAAACTGGTATGCTTGAGTGCCGGAGGGGTAAGCGGAATTCCTAGTGTAGCGGTGAAATGCGTAGATATTAGGAGGAACACCAGTGGCGAAGGCTGCTTACTGGACGGTAACTGACGTTGAGGCTCGAAAGCGTGGGGAGCAAACA</t>
  </si>
  <si>
    <t>ASV214</t>
  </si>
  <si>
    <t>TGGGGGATATTGCGCAATGGGGGCAACCCTGACGCAGCAACGCCGCGTGAAGGATGAAGGTTTTCGGATTGTAAACTTCTTTTATTAAGGACGAATTTTGACGGTACTTAATGAATAAGCTCCGGCTAACTACGTGCCAGCAGCCGCGGTAATACGTAGGGAGCAAGCGTTGTCCGGATTTACTGGGTGTAAAGGGTGCGTAGGCGGCTTTGCAAGTCAGATGTGAAATCTATGGGCTCAACCCATAAACTGCATTTGAAACTGTAGAGCTTGAGTGAAGTAGAGGCAGGCGGAATTCCCCGTGTAGCGGTGAAATGCGTAGAGATGGGGAGGAACACCAGTGGCGAAGGCGGCCTGCTGGGCTTTAACTGACGCTGAGGCACGAAAGCGTGGGTAGCAAACA</t>
  </si>
  <si>
    <t>ASV215</t>
  </si>
  <si>
    <t>TGGGGAATATTGCACAATGGGGGAAACCCTGATGCAGCGACGCCGCGTGAGCGATGAAGTATTTCGGTATGTAAAGCTCTATCAGCAGGGAAGAAAATGACGGTACCTGACTAAGAAGCCCCGGCTAACTACGTGCCAGCAGCCGCGGTAATACGTAGGGGGCAAGCGTTATCCGGATTTACTGGGTGTAAAGGGAGCGTAGACGGTCATGCAAGCCAGATGTGAAAGCCCGGGGCTCAACCCCGGGACTGCATTTGGAACTGTAAGACTAGAGTGTCGGAGAGGCAAGTGGAATTCCTAGTGTAGCGGTGAAATGCGTAGATATTAGGAGGAACACCAGTGGCGAAGGCGGCTTGCTGGACGATGACTGACGTTGAGGCTCGAAAGCGTGGGGAGCAAACA</t>
  </si>
  <si>
    <t>ASV216</t>
  </si>
  <si>
    <t>Pasteurellaceae</t>
  </si>
  <si>
    <t>Rodentibacter</t>
  </si>
  <si>
    <t>TGGGGAATATTGCGCAATGGGGGGAACCCTGACGCAGCCATGCCGCGTGAATGAAGAAGGCCTTCGGGTTGTAAAGTTCTTTCGGTGACGAGGAAGGTACTTAGGTTAATACCCTAAGTAATTGACGTTAATCACAGAAGAAGCACCGGCTAACTCCGTGCCAGCAGCCGCGGTAATACGGAGGGTGCGAGCGTTAATCGGAATAACTGGGCGTAAAGGGCACGCAGGCGGATTTTTAAGTGAGGTGTGAAAGCCCCGGGCTTAACCTGGGAATTGCATTTCAGACTGGGAATCTAGAGTACTTTAGGGAGGGGTAGAATTCCACGTGTAGCGGTGAAATGCGTAGAGATGTGGAGGAATACCGAAGGCGAAGGCAGCCCCTTGGGAATGTACTGACGCTCATGTGCGAAAGCGTGGGGAGCAAACA</t>
  </si>
  <si>
    <t>ASV217</t>
  </si>
  <si>
    <t>F_Ruminococcaceae</t>
  </si>
  <si>
    <t>TGGGGGATATTGCGCAATGGGGGAAACCCTGACGCAGCAACGCCGCGTGAAGGAAGACGGTTTTCGGATTGTAAACTTCTTTTGTTAAGGACGAAGAAAGTGACGGTACTTAACGAATAAGCTCCGGCTAACTATGTGCCAGCAGCCGCGGTAATACATAGGGAGCAAGCGTTGTCCGGATTTACTGGGTGTAAAGGGTGCGTAGGCGGCAAGGCAAGTCAGATGTGAAATGTAAGGGCTCAACCCTTAAGCTGCATTTGAAACTGTTTTGCTTGAGTGAAGTAGAGGCAGGCGGAATTCCCGGTGTAGCGGTGAAATGCGTAGAGATCGGGAGGAACACCAGTGGCGAAGGCGGCCTGCTGGGCTTTAACTGACGCTGAGGCACGAAAGCGTGGGTAGCAAACA</t>
  </si>
  <si>
    <t>ASV218</t>
  </si>
  <si>
    <t>TGGGGAATATTGCACAATGGGGGAAACCCTGATGCAGCAACGCCGCGTGAGTGATGACGGCCTTCGGGTTGTAAAGCTCTGTCTTCAGGGACGATAATGACGGTACCCGAGGAGGAAGCCACGGCTAACTACGTGCCAGCAGCCGCGGTAATACGTAGGTGGCGAGCGTTGTCCGGATTTACTGGGCGTAAAGGGAGCGTAGGCGGACTTTTAAGTGAGATGTGAAATACTCGGGCTCAACTTGAGTGCTGCATTTCAAACTGGAAGTCTAGAGTGCAGGAGAGGAGAATGGAATTCCTAGTGTAGCGGTGAAATGCGTAGAGATTAGGAAGAACACCAGTGGCGAAGGCGATTCTCTGGACTGTAACTGACGCTGAGGCTCGAAAGCGTGGGGAGCAAACA</t>
  </si>
  <si>
    <t>ASV219</t>
  </si>
  <si>
    <t>TGGGGAATATTGGGCAATGGGCGCAAGCCTGACCCAGCAACGCCGCGTGAAGGAAGAAGGCTTTCGGGTTGTAAACTTCTTTTATCGGGGACGAAACAAATGACGGTACCCGATGAATAAGCCACGGCTAACTACGTGCCAGCAGCCGCGGTAATACGTAGGTGGCAAGCGTTATCCGGATTTACTGGGTGTAAAGGGCGTGTAGGCGGGACTGCAAGTCAGATGTGAAAATTATGGGCTCAACCCATAACCTGCATTTGAAACTGTAGTTCTTGAGTGATGGAGAGGCAGGCGGAATTCCGTGTGTAGCGGTGAAATGCGTAGATATACGGAGGAACACCAGTGGCGAAGGCGGCCTGCTGGACATTAACTGACGCTGAGGCGCGAAAGCGTGGGGAGCAAACA</t>
  </si>
  <si>
    <t>ASV220</t>
  </si>
  <si>
    <t>TGAGGAATATTGGTCAATGGGCGCTAGCCTGAACCAGCCAAGTAGCGTGAAGGATGACTGCCCTATGGGTTGTAAACTTCTTTTATATGGGAATAAAGTGCAGTATGTATACTGCTTTGCATGTACCTTATGAATAAGGATCGGCTAACTCCGTGCCAGCAGCCGCGGTAATACGGAGGATCCGAGCGTTATCCGGATTTATTGGGTTTAAAGGGAGCGTAGGTGGATTGTTAAGTCAGTTGTGAAAGTTTGCGGCTCAACCGTAAAATTGCAGTTGAAACTGGCAGTCTTGAGTACAGTAGAGGTGGGCGGAATTCGTGGTGTAGCGGTGAAATGCTTAGATATCACGAAGAACTCCGATTGCGAAGGCAGTTCACTGGACTGCAACTGACACTGAGGCTCGAAAGTGTGGGTATCAAACA</t>
  </si>
  <si>
    <t>ASV221</t>
  </si>
  <si>
    <t>Phocea</t>
  </si>
  <si>
    <t>TGGGGGATATTGCACAATGGAGGAAACTCTGATGCAGCGACGCCGCGTGAGGGAAGACGGTCTTCGGATTGTAAACCTCTGTCTTTGGGGACGATAATGACGGTACCCAAGGAGGAAGCTCCGGCTAACTACGTGCCAGCAGCCGCGGTAATACGTAGGGAGCGAGCGTTGTCCGGAATTACTGGGTGTAAAGGGAGCGTAGGCGGGGTCTCAAGTCGAATGTTAAATCTACCGGCTCAACTGGTAGCTGCGTTCGAAACTGGGGCTCTTGAGTGAAGTAGAGGCAGGCGGAATTCCTAGTGTAGCGGTGAAATGCGTAGATATTAGGAGGAACACCAGTGGCGAAGGCGGCCTGCTGGGCTTTTACTGACGCTGAGGCTCGAAAGCGTGGGGAGCAAACA</t>
  </si>
  <si>
    <t>ASV222</t>
  </si>
  <si>
    <t>TGGGGAATATTGCACAATGGGGGAAACCCTGATGCAGCGACGCCGCGTGAGTGAAGAAGTATTTCGGTATGTAAAGCTCTATCAGCAGGGAAGAAAGAAGACGGTACCTGACTAAGAAGCCCCGGCTAACTACGTGCCAGCAGCCGCGGTAATACGTAGGGGGCAAGCGTTATCCGGATTTACTGGGTGTAAAGGGAGCGTAGACGGCTGTGCAAGTCTGAAGTGAAAGCCCAGGGCTCAACCCTGGGACTGCTTTGGAAACTGTAAAGCTAGAGTGCTGGAGAGGTAAGTGGAATTCCTAGTGTAGCGGTGAAATGCGTAGATATTAGGAGGAACACCAGTGGCGAAGGCGGCTTACTGGACAGTAACTGACGTTGAGGCTCGAAAGCGTGGGGAGCAAACA</t>
  </si>
  <si>
    <t>ASV223</t>
  </si>
  <si>
    <t>TGAGGAATATTGGTCAATGGGCGGAAGCCTGAACCAGCCAAGTCGCGTGAGGGAATAAGGCCCTACGGGTCGTAAACCTCTTTTGCCGGGGAGCAATGGCCGGGACGCGTCCCGGCCCGGAGAGTACCCGGAGAAAAAGCATCGGCTAACTCCGTGCCAGCAGCCGCGGTAATACGGAGGATGCGAGCGTTATCCGGATTTATTGGGTTTAAAGGGTGCGTAGGCGGGCTTTTAAGTCAGCGGTAAAAATTCGGGGCTCAACCCCGTCCGGCCGTTGAAACTGGGGGCCTTGAGTGGGCGAGAAGAAGGCGGAATGCGTGGTGTAGCGGTGAAATGCATAGATATCACGCAGAACCCCGATTGCGAAGGCAGCCTTCCGGCGCCCTACTGACGCTGAGGCACGAAAGTGCGGGGATCGAACA</t>
  </si>
  <si>
    <t>ASV224</t>
  </si>
  <si>
    <t>TAGGGAATATTGCACAATGGGGGAAACCCTGATGCAGCGACGCCGCGTGAAGGAAGAAGTATCTCGGTATGTAAACTTCTATCAGCAGGGAAGACAATGACGGTACCTGACTAAGAAGCCCCGGCTAACTACGTGCCAGCAGCCGCGGTAATACGTAGGGGGCAAGCGTTATCCGGATTTACTGGGTGTAAAGGGAGCGTAGACGGATCTGCAAGTCTGGAGTGAAAGCCCGGGGCTCAACCCCGGGACTGCTTTGGAAACTGTGGATCTAGAGTGCCGGAGAGGTAAGCGGAATTCCTAGTGTAGCGGTGAAATGCGTAGATATTAGGAGGAACACCAGTGGCGAAGGCGGCTTACTGGACGGTAACTGACGTTGAGGCTCGAAAGCGTGGGGAGCAAACA</t>
  </si>
  <si>
    <t>ASV225</t>
  </si>
  <si>
    <t>TGGGGAATATTGCGCAATGGGGGAAACCCTGACGCAGCAACGCCGCGTGCAGGAAGAAGGTCTTCGGATTGTAAACTGTTGTCGCAGGGGAAGAAGACAGTGACGGTACCCTGTGAGAAAGTCACGGCTAACTACGTGCCAGCAGCCGCGGTAATACGTAGGTGACAAGCGTTGTCCGGATTTACTGGGTGTAAAGGGCGCGTAGGCGGGATAGCAAGTCAGTCGTGAAATGCCGAGGCTTAACCTCGGAGCTGCGATTGAAACTGTTATTCTTGAGTATCGGAGAGGAAAGCGGAATTCCTAGTGTAGCGGTGAAATGCGTAGATATTAGGAGGAACACCAGTGGCGAAGGCGGCTTTCTGGACGACAACTGACGCTGAGGCGCGAAAGTGTGGGGAGCAAACA</t>
  </si>
  <si>
    <t>ASV226</t>
  </si>
  <si>
    <t>TGAGGAATATTGGTCAATGGCCGGAAGGCTGAACCAGCCAAGCCGCGTGAGGGAGGAAGGCGCAGAGCGTCGCAGACCTCTTTTGCCGGGGGACAAAAGGCCGGACTCGTCCGGTCCTGAGGGTACCCGGAGAAAAAGCATCGGCTAACTCCGTGCCAGCAGCCGCGGTAATACGGAGGATGCGAGCGTTATCCGGATTCATTGGGTTTAAAGGGTGCGCAGGCGGGCCTTTAAGCCGGCGGTGAAATCGCGGGGCTCAACCCCGCCGAGCCGTCGGAACTGGAGGCCTTGAGTGCGGCGGAGGCATGCGGAATGCGCGGTGTAGCGGTGAAATGCATAGATATCGCGCAGAACCCCGATTGCGAAGGCAGCGTGCCGTGCCGCCACTGACGCTGAGGCACGAAAGCGCGGGGATCGAACA</t>
  </si>
  <si>
    <t>ASV227</t>
  </si>
  <si>
    <t>TGGGGAATATTGCACAATGGGCGCAAGCCTGATGCAGCGACGCCGCGTGCGGGATGGAGGCCTTCGGGTTGTAAACCGCTTTTGTTCAAGGGCAAGGCACGGTCTTCGGCCGTGTTGAGTGGATTGTTCGAATAAGCACCGGCTAACTACGTGCCAGCAGCCGCGGTAATACGTAGGGTGCAAGCGTTATCCGGATTTATTGGGCGTAAAGGGCTCGTAGGCGGTTCGTCGCGTCCGGTGTGAAAGTCCATCGCTTAACGGTGGATCCGCGCCGGGTACGGGCGGGCTTGAGTGCGGTAGGGGAGACTGGAATTCCCGGTGTAACGGTGGAATGTGTAGATATCGGGAAGAACACCAATGGCGAAGGCAGGTCTCTGGGCCGTTACTGACGCTGAGGAGCGAAAGCGTGGGGAGCGAACA</t>
  </si>
  <si>
    <t>ASV228</t>
  </si>
  <si>
    <t>TGGGGGATATTGCACAATGGGGGAAACCCTGATGCAGCGACGCCGCGTGAGTGAAGAAGTATTTCGGTATGTAAAGCTCTATCAGCAGGGAAGAAGATGACAGTACCTGACTAAGAAGCCCCGGCTAACTACGTGCCAGCAGCCGCGGTAATACGTAGGGGGCAAGCGTTATCCGGATTTACTGGGTGTAAAGGGAGCGTAGACGGTTATGTAAGTCTGGAGTGAAAGCCCGGGGCCCAACCCCGGGACTGCTTTGGAAACTGTGTAACTAGAGTACAGGAGGGGCAGGCGGAATTCCTGGTGTAGCGGTGAAATGCGTAGATATCAGGAGGAACACCGGCGGCGAAGGCGGCCTGCTGGACTGAAACTGACGTTGAGGCTCGAAAGCGTGGGGAGCAAACA</t>
  </si>
  <si>
    <t>ASV229</t>
  </si>
  <si>
    <t>Pseudoflavonifractor</t>
  </si>
  <si>
    <t>TGGGGAATATTGGGCAATGGGCGCAAGCCTGACCCAGCAACGCCGCGTGAAGGATGAAGGCTTTCGGGTTGTAAACTTCTTTTATCAGGGACGAATTCTGACGGTACCTGATGAATAAGCCACGGCTAACTACGTGCCAGCAGCCGCGGTAATACGTAGGTGGCAAGCGTTATCCGGATTTACTGGGTGTAAAGGGCGTGTAGGCGGGACTGCAAGTCAGGTGTGAAAACCACGGGCTCAACCTGTGGCCTGCATTTGAAACTGTAGTTCTTGAGTGCTGGAGAGGCAATCGGAATTCCGTGTGTAGCGGTGAAATGCGTAGATATACGGAGGAACACCAGTGGCGAAGGCGGATTGCTGGACAGTAACTGACGCTGAGGCGCGAAAGCGTGGGGAGCAAACA</t>
  </si>
  <si>
    <t>ASV230</t>
  </si>
  <si>
    <t>TGGGGAATATTGGGCAATGGGCGAAAGCCTGACCCAGCAACGCCGCGTGAGGGAAGAAGGTTTTCGGATTGTAAACCTCTGTCCTAAGTGACGAAGGAAGTGACGGTAGCTTAGGAGGAAGCCCCGGCTAACTACGTGCCAGCAGCCGCGGTAATACGTAGGGGGCGAGCGTTGTCCGGAATGACTGGGCGTAAAGGGCGTGTAGGCGGCTTTTTAAGTCTGGAGTGAAAGTCCTGCTTTCAAGGTGGGAATTGCTTTGGATACTGGAGAGCTTGAGTGCGGAAGAGGTAAGTGGAATTCCCAGTGTAGCGGTGAAATGCGTAGAGATTGGGAGGAACACCAGTGGCGAAGGCGACTTACTGGGCCGTAACTGACGCTGAGGCGCGAAAGCGTGGGGAGCGAACA</t>
  </si>
  <si>
    <t>ASV231</t>
  </si>
  <si>
    <t>UCG-010</t>
  </si>
  <si>
    <t>F_UCG-010</t>
  </si>
  <si>
    <t>TGGGGAATATTGGGCAATGGGCGCAAGCCTGACCCAGCGACGCCGCGTGAGGGAAGACGGTCTTCGGATTGTAAACCTCTTTCAGCAGGGAAGACAAAAGGACGGTACCTGCAGAAGAAGCCACGGCTAACTACGTGCCAGCAGCCGCGGTAATACGTAGGTGGCAAGCGTTATCCGGAATTACTGGGTGTAAAGGGTGTGTAGGCGGGGCTGCAAGTCAGATGTGAAAATTATGGGCTCAACCCATAACCTGCGTCTGAAACTGTAGCTCTTGAGAGTGGGAGAGGTAAACGGAATTCCCGGTGTAGCGGTGAAATGCGTAGATATCGGGAGGAACACCAGTGGCGAAGGCGGTTTACTGGACCACAACTGACGCTGAGACACGAAAGCGTGGGGAGCAAACA</t>
  </si>
  <si>
    <t>ASV232</t>
  </si>
  <si>
    <t>TGAGGAATATTGGTCAATGGGCGGAAGCCTGAACCAGCCAAGTCGCGTGAGGGATTAAGGCCCTACGGGTCGTAAACCTCTTTTGCCGGGGATCAGTGCCCAGCTCGCGAGCTGGGAGGGAGCGTACCCGGAGAAAAAGCATCGGCTAACTCCGTGCCAGCAGCCGCGGTAATACGGAGGATGCGAGCGTTATCCGGATTTATTGGGTTTAAAGGGTGCGTAGGCGGGCCTTCAGGCCGGCGGTAAAATTGCGGGGCTCAACCCCGCCGAGCCGTCGGAACCGGGGGCCTTGAGTACCGGAGAAGTACGCGGAATGCGTGGTGTAGCGGTGAAATGCATAGATATCACGCAGAACCCCGATTGCGAAGGCAGCGTACCGGCCGGTCACTGACGCTGAGGCACGAAAGCGCGGGTATCGAACA</t>
  </si>
  <si>
    <t>ASV233</t>
  </si>
  <si>
    <t>TGGGGAATATTGCACAATGGGGGGAACCCTGATGCAGCGACGCCGCGTGAGCGAAGAAGTATTTCGGTATGTAAAGCTCTATCAGCAGGGAAGAAGAATGACGGTACCTGACTAAGAAGCACCGGCTAAATACGTGCCAGCAGCCGCGGTAATACGTATGGTGCAAGCGTTATCCGGATTTACTGGGCGTAAAGGGAGCGCAGGCGGCACGCCAAGTCTGATGTGAAACCCCGGGGCTCAACCCCGGGCTTGCATTGGAAACTGGCGGGCTGGAGTGCCGGAGAGGTAAGCGGAATTCCTAGTGTAGCGGTGAAATGCGTAGATATTAGGAGGAACACCAGTGGCGAAGGCGGCTTACTGGACGGCAACTGACGCTGAGGCTCGAAAGCGTGGGGAGCAAACA</t>
  </si>
  <si>
    <t>ASV234</t>
  </si>
  <si>
    <t>TGGGGAATATTGCACAATGGGGGAAACCCTGATGCAGCGACGCCGCGTGAAGGAAGAAGTATCTCGGTATGTAAACTTCTATCAGCAGGGAAGATAATGACGGTACCTGACTAAGAAGCCCCGGCTAACTACGTGCCAGCAGCCGCGGTAATACGTAGGGGGCAAGCGTTATCCGGATTTACTGGGTGTAAAGGGAGCGTAGACGGCATGGCAAGTCTGATGTGAAAGGCAGGGGCTCAACTCCTGGACTGCATTGGAAACTGCCAGGCTTGAGTGCCGGAGGGGTAAGCGGAATTCCTAGTGTAGCGGTGAAATGCGTAGATATTAGGAGGAACACCAGTGGCGAAGGCGGCTTACTGGACGGTAACTGACGTTGAGGCTCGAAAGCGTGGGGAGCAAACA</t>
  </si>
  <si>
    <t>ASV235</t>
  </si>
  <si>
    <t>TGAGGAATATTGGTCAATGGGCGCTAGCCTGAACCAGCCAAGTAGCGTGAAGGGTGACTGCCCTATGGGTTGTAAACTTCTTTTATATGGGAATAAAGTGCAGTATGTATACTGCTTTGCATGTACCTTATGAATAAGGATCGGCTAACTCCGTGCCAGCAGCCGCGGTAATACGGAGGATCCGAGCGTTATCCGGATTTATTGGGTTTAAAGGGAGCGTAGGCGGGTTGTTAAGTCAGTTGTGAAAGTTTGCGGCTCAACCGTAAAATTGCAGTTGATACTGGCATCCTTGAGTACAGTAGAGGTAGGCGGAATTCGTGGTGTAGCGGTGAAATGCTTAGATATCACGAAGAACTCCGATTGCGAAGGCAGCCTGCTGGACTGTAACTGACGCTGATGCTCGAAAGTGTGGGTATCAAACA</t>
  </si>
  <si>
    <t>ASV236</t>
  </si>
  <si>
    <t>TGGGGGATATTGCACAATGGGGGAAACCCTGATGCAGCGACGCCGCGTGAGGGAAGACGGTTTTCGGATTGTAAACCTCTGTCTTTGGGGACGAACAAATGACGGTACCCAAGGAGGAAGCCACGGCTAACTACGTGCCAGCAGCCGCGGTAATACGTAGGTGGCAAGCGTTGTCCGGAATTACTGGGTGTAAAGGGAGCGTAGGCGGGGAGACAAGTTGAATGTCTAAACTATCGGCTTAACTGATAGTCGCGTTCAAAACTATCACTCTTGAGTGCAGTAGAGGTAGGCGGAATTCCTAGTGTAGCGGTGAAATGCGTAGATATTAGGAGGAACACCAGTGGCGAAGGCGGCCTACTGGGCTGTAACTGACGCTGAGGCTCGAAAGCGTGGGTAGCAAACA</t>
  </si>
  <si>
    <t>ASV237</t>
  </si>
  <si>
    <t>TGGGGAATTTTGGACAATGGGCGCAAGCCTGATCCAGCTATTCCGCGTGTGGGAAGACGGCCTTCGGGTTGTAAACCACTTTTGTAGAGAACGAAAAGTCTATTGATAATACCGATAGACGATGACGGTACTCTAAGAATAAGCACCGGCTAACTACGTGCCAGCAGCCGCGGTAATACGTAGGGTGCGAGCGTTAATCGGAATTACTGGGCGTAAAGGGTGTGCAGGCGGTTTTGCAAGATGGATGTGAAAGCCCCGGGCTTAACCTGGGAAAGCCATACATGACTGCAAGACTAGAGTGCGTCAGAGGGGGGTGGAATTCCAAGTGTAGCAGTGAAATGCGTAGATATTTGGAAGAACACCGATGGCGAAGGCAGCCCCCTGGGACGCAACTGACGCTCATACACGAAAGCGTGGGGAGCAAACA</t>
  </si>
  <si>
    <t>ASV238</t>
  </si>
  <si>
    <t>TAAGGGATATTGGTCAATGGGGGAAACCCTGAACCAGCAACGCCGCGTGAGGGAAGACGGTTTTCGGATTGTAAACCTCTGTCCTCTGTGAAGATGATGACGGTAGCAGAGGAGGAAGCTCCGGCTAACTACGTGCCAGCAGCCGCGGTAATACGTAGGGAGCGAGCGTTGTCCGGATTTACTGGGTGTAAAGGGTGCGTAGGCGGCTTTGCAAGTCAGTAGTGAAATCCATGGGCTTAACCCATGAACTGCTATTGAAACTGTAGAGCTTGAGTGAAGTAGAGGTAGGCGGAATTCCCGGTGTAGCGGTGAAATGCGTAGAGATCGGGAGGAACACCAGTGGCGAAGGCGGCCTACTGGGCTTTAACTGACGCTGAGGCACGAAAGCGTGGGTAGCAAACA</t>
  </si>
  <si>
    <t>ASV239</t>
  </si>
  <si>
    <t>TGGGGAATATTGCACAATGGGCGAAAGCCTGATGCAGCAACGCCGCGTGAGGGAAGACGGTCTTCGGATTGTAAACCTCTGTCTTTAGTGAAGAAGACAGTGACGGTAGCTAAAGAGGAAGCCACGGCTAACTACGTGCCAGCAGCCGCGGTAATACGTAGGTGGCAAGCGTTATCCGGAATTACTGGGTGTAAAGGGAGCGCAGGCGGGACTGCAAGTTGGATGTGAAATACCGCAGCTTAACTGCGGAGCTGCATCCAAAACTGTAGTTCTTGAGTGAAGTAGAGGTAGGCGGAATTCCGAGTGTAGCGGTGAAATGCGTAGATATTCGGAGGAACACCGGTGGCGAAGGCGGCCTACTGGGCTTTTACTGACGCTGAGGCTCGAAAGTGTGGGGAGCAAACA</t>
  </si>
  <si>
    <t>ASV240</t>
  </si>
  <si>
    <t>TGGGGAATATTGCACAATGGGGGAAACCCTGATGCAGCGACGCCGCGTGAGTGAAGAAGTATTTCGGTATGTAAAGCTCTATCAGCAGGGAAGAAAATGACGGTACCTGACTAAGAAGCCCCGGCTAACTACGTGCCAGCAGCCGCGGTAATACGTAGGGGGCAAGCGTTATCCGGATTTACTGGGTGTAAAGGGAGCGTAGACGGCCAGACAAGTCAGAAGTGAAAGCCCAGGGCTCAACCCTGGGACTGCTTTTGAAACTGCCGGGCTGGAGTGCAGGAGAGGTAAGCGGAATTCCTAGTGTAGCGGTGAAATGCGTAGATATTAGGAGGAACACCAGTGGCGAAGGCGGCTTACTGGACTGTAACTGACGTTGAGGCTCGAAAGCGTGGGGAGCAAACA</t>
  </si>
  <si>
    <t>ASV241</t>
  </si>
  <si>
    <t>Turicibacter</t>
  </si>
  <si>
    <t>TAGGGAATCTTCGGCAATGGGCGAAAGCCTGACCGAGCAACGCCGCGTGAATGAAGAAGGCCTTCGGGTTGTAAAATTCTGTTATAAGGGAAGAAAGGTGATAGGAGGAAATGACTATCAATTGACGGTACCTTATGAGAAAGCCACGGCTAACTACGTGCCAGCAGCCGCGGTAATACGTAGGTGGCAAGCGTTATCCGGAATTATTGGGCGTAAAGAGCGCGCAGGTGGTTAATTAAGTCTGATGTGAAAGCCCACGGCTTAACCGTGGAGGGTCATTGGAAACTGGTTGACTTGAGTGCAGAAGAGGGAAGTGGAATTCCATGTGTAGCGGTGAAATGCGTAGAGATATGGAGGAACACCAGTGGCGAAGGCGGCTTCCTGGTCTGCAACTGACACTGAGGCGCGAAAGCGTGGGGAGCAAACA</t>
  </si>
  <si>
    <t>ASV242</t>
  </si>
  <si>
    <t>NK4A214 group</t>
  </si>
  <si>
    <t>TGGGGAATATTGGGCAATGGGCGAAAGCCTGACCCAGCAACGCCGCGTGAAGGAAGAAGGTCTTCGGATTGTAAACTTCTTTTATCAGGGACGAAGGAAGTGACGGTACCTGATGAATAAGCCACGGCTAACTACGTGCCAGCAGCCGCGGTAATACGTAGGTGGCGAGCGTTATCCGGATTTACTGGGTGTAAAGGGCGCGTAGGCGGGAATGCAAGTCAGATGTGAAATCTATGGGCTTAACCCATAAACTGCATTTGAAACTGCATTTCTTGAGTGTCGGAGAGGTAGACGGAATTCCTAGTGTAGCGGTGAAATGCGTAGATATTAGGAGGAACACCAGTGGCGAAGGCGGTCTACTGGACGATAACTGACGCTGAGGCGCGAAAGCGTGGGGAGCAAACA</t>
  </si>
  <si>
    <t>ASV243</t>
  </si>
  <si>
    <t>TAGGGAATTTTCGTCAATGGGGGGAACCCTGAACGAGCAATGCCGCGTGAGTGAAGAAGGTCTTCGGATCGTAAAGCTCTGTTGTAAGAGAAAAACGGGTATCATAGGGAATGATGATATCGTGATGGTATCTTACCAGAAAGCCACGGCTAACTACGTGCCAGCAGCCGCGGTAATACGTAGGTGGCAAGCGTTATCCGGAATGATTGGGCGTAAAGGGTGCGTAGGCGGCAAAATAAGTCTGAAGTAAAAGGCGTTGGCTCAACCAACGTAAGCTTTGGAAACTGTTAAGCTAGCGTGCAGGAGAGGTTAGTGGAATTCCATGTGTAGCGGTAAAATGCGTAGATATATGGAGGAACACCAGTGGCGAAGGCGGCTAACTGGCCTGTAACGGACGCTGAGGCACGAAAGCGTGGGGAGCAAATA</t>
  </si>
  <si>
    <t>ASV244</t>
  </si>
  <si>
    <t>TGGGGGATATTGCACAATGGGGGAAACCCTGATGCAGCGACGCCGCGTGGGTGAAGAAGTATTTCGGTATGTAAAGCCCTATCAGCAGGGAAGAAGATGACAGTACCTGACTAAGAAGCCCCGGCTAACTACGTGCCAGCAGCCGCGGTAATACGTAGGGGGCAAGCGTTATCCGGATTTACTGGGTGTAAAGGGAGCGTAGACGGCGATGCAAGTCTGGAGTGAAAGCCCGGGGCCCAACCCCGGGACTGCTTTGGAAACTGTGTAGCTGGAGTACAGGAGGGGCAGGCGGAATTCCTGGTGTAGCGGTGAAATGCGTAGATATCAGGAGGAACACCGGCGGCGAAGGCGGCCTGCTGGACTGAAACTGACGTTGAGGCTCGAAAGCGTGGGGAGCAAACA</t>
  </si>
  <si>
    <t>ASV245</t>
  </si>
  <si>
    <t>TGGGGAATATTGCACAATGGGGGAAACCCTGATGCAGCGACGCCGCGTGAGTGAAGAAGTATTTCGGTATGTAAAGCTCTATCAGCAGGGAAGAAAATGACGGTACCTGACTAAGAAGCCCCGGCTAACTACGTGCCAGCAGCCGCGGTAATACGTAGGGGGCAAGCGTTATCCGGATTTACTGGGTGTAAAGGGAGCGTAGACGGCATGGCAAGCCAGATGTGAAAACCCAGGGCTCAACCTTGGGATTGCATTTGGAACTGCCAGGCTGGAGTGCAGGAGAGGTAAGCGGAATTCCTAGTGTAGCGGTGAAATGCGTAGATATTAGGAGGAACACCAGTGGCGAAGGCGGCTTACTGGACTGTAACTGACGTTGAGGCTCGAAAGCGTGGGGAGCAAACA</t>
  </si>
  <si>
    <t>ASV246</t>
  </si>
  <si>
    <t>TGGGGAATATTGCACAATGGGGGAAACCCTGATGCAGCGACGCCGCGTGAGTGAAGAAGTATTTCGGTATGTAAAGCTCTATCAGCAGGGAAGAAAATGACGGTACCTGACCAAGAAGCCCCGGCTAACTACGTGCCAGCAGCCGCGGTAATACGTAGGGGGCAAGCGTTATCCGGATTTACTGGGTGTAAAGGGAGCGTAGACGGCAGGGCAAGTCTGAAGTGAAAGGCAGGGGCCCAACCCCTGGACTGCTTTGGAAACTGCCAGGCTGGAGTGCAGGAGAGGTAAGTGGAATTCCTAGTGTAGCGGTGAAATGCGTAGATATTAGGAGGAACACCAGTGGCGAAGGCGGCTTACTGGACTGTAACTGACGTTGAGGCTCGAAAGCGTGGGGAGCAAACA</t>
  </si>
  <si>
    <t>ASV247</t>
  </si>
  <si>
    <t>TGAGGAATATTGGTCAATGGGCGGAAGCCTGAACCAGCCAAGTCGCGTGAGGGAATAAGGCCCTACGGGTCGTAAACCTCTTTTGCCGGGGAGCAAGGGCTGGGACGTGTCCCGGCCCGGAGAGTACCCGGAGAAAAAGCATCGGCTAACTCCGTGCCAGCAGCCGCGGTAATACGGAGGATGCGAGCGTTATCCGGATTTATTGGGTTTAAAGGGTGCGTAGGCGGGCTTTTAAGTCAGCGGTAAAAATTCGGGGCTCAACCCCGTCCGGCCGTTGAAACTGGGGGCCTTGAGTGGGCGAGAAGAAGGCGGAATGCGTGGTGTAGCGGTGAAATGCATAGATATCACGCAGAACCCCGATTGCGAAGGCAGCCTTCCGGCGCCCTACTGACGCTGAGGCACGAAAGTGCGGGGATCGAACA</t>
  </si>
  <si>
    <t>ASV248</t>
  </si>
  <si>
    <t>TGGGGAATATTGCACAATGGGGGAAACCCTGATGCAGCGACGCCGCGTGAGTGAAGAAGTATTTCGGTATGTAAAGCTCTATCAGCAGGGAAGAAGATGACGGTACCTGAGTAAGAAGCCCCGGCTAACTACGTGCCAGCAGCCGCGGTAATACGTAGGGGGCAAGCGTTATCCGGATTTACTGGGTGTAAAGGGAGCGTAGACGGCAGTGCAAGTCTGAAGTGAAAGCCCCGGGCTTAACCCGGGAACTGCTTTGGAAACTGTACGGCTGGAGTGCTGGAGAGGTAAGCGGAATTCCTAGTGTAGCGGTGAAATGCGTAGATATTAGGAGGAACACCAGTGGCGAAGGCGGCTTACTGGACAGTAACTGACGTTGAGGCTCGAAAGCGTGGGGAGCAAACA</t>
  </si>
  <si>
    <t>ASV249</t>
  </si>
  <si>
    <t>TGGGGAATCTTCCGCAATGGGCGAAAGCCTGACGGAGCAACGCCGCGTGATCGAATGAAGGCCTTCGGGTTGTAAAGATCTGTTGACAGGGACGAATAAGCAATGCGAATAGTTTTGTGTATGACGGTACCTGTTTAGAAAGCTCCGGCTAACTACGTGCCAGCAGCCGCGGTAATACGTAGGGAGCAAGCGTTGTCCGGAATTACTGGGCGTAAAGGGCGCGTAGGTGGGCGCTTAAGTCAGGTGTGAAAACTCCGGGCTCAACCTGGAGACTGCACTTGAAACTGGGTGTCTTGAGGGCAGGAGAGGAAAGTGGAATTCCTAGTGTAGCGGTGAAATGCGTAGATATTAGGAGGAACACCAGTGGCGAAGGCGACTTTCTGGACTGTACCTGACGCTGAGGCGCGAAAGCGTGGGTAGCGAACG</t>
  </si>
  <si>
    <t>ASV250</t>
  </si>
  <si>
    <t>TGGGGAATATTGCACAATGGGGGGAACCCTGATGCAGCGACGCCGCGTGAAGGAAGAAGTATCTCGGTATGTAAACTTCTATCAGCAGGGAAGATAATGACGGTACCTGATTAAGAAGCCCCGGCTAACTACGTGCCAGCAGCCGCGGTAATACGTAGGGGGCGAGCGTTATCCGGATTTACTGGGTGTAAAGGGAGCGTAGACGGCGTATCAAGTCTGATGTGAAAGGCAGGGGCTTAACCCCTGGACTGCATTGGAAACTGGTATGCTTGAGTGCCGGAGGGGTAAGCGGAATTCCTAGTGTAGCGGTGAAATGCGTAGATATTAGGAGGAACACCAGTGGCGAAGGCGGCTTACTGGACGGTAACTGACGTTGAGGCTCGAAAGCGTGGGGAGCAAACA</t>
  </si>
  <si>
    <t>ASV251</t>
  </si>
  <si>
    <t>TGAGGAATATTGGTCAATGGGCGGGAGCCTGAACCAGCCAAGTCGCGTGAGGGATGACGGTTCTATGGGTTGTAAACCTCTTTTGCCGGGGAGCAAAGTGCCGCACGTGTGCGGTTTGGAGAGTACCCGGAGAAAAAGCATCGGCTAACTCCGTGCCAGCAGCCGCGGTAATACGGAGGATGCGAGCGTTATCCGGATTTATTGGGTTTAAAGGGTGCGTAGGCGGACGCTTAAGTCAGCGGTAAAATTGCGGGGCTCAACCTCGTCGAGCCGTTGAAACTGGGTGCCTTGAGTGGGCGAGAAGTACGCGGAATGCGTGGTGTAGCGGTGAAATGCATAGATATCACGCAGAACTCCGATTGCGAAGGCAGCGTACCGGCGCCCAACTGACGCTGAAGCACGAAGGCGTGGGTATCGAACA</t>
  </si>
  <si>
    <t>ASV252</t>
  </si>
  <si>
    <t>TGGGGAATATTGCACAATGGGGGGAACCCTGATGCAGCGACGCCGCGTGAGTGAAGAAGTATTTCGGTATGTAAAGCTCTATCAGCAGGGAAGAAAGAAGACGGTACCTGACTAAGAAGCCCCGGCTAACTACGTGCCAGCAGCCGCGGTAATACGTAGGGGGCAAGCGTTATCCGGATTTACTGGGTGTAAAGGGAGCGTAGACGGCCATGCAAGTCTGAAGTGAAAGCCCGGGGCTTAACCGCGGGACTGCTTTGGAAACTGTGTAGCTAGAGTGCTGGAGAGGTAAGTGGAATTCCTAGTGTAGCGGTGAAATGCGTAGATATTAGGAGGAACACCAGTGGCGAAGGCGGCTTACTGGACAGTAACTGACGTTGAGGCTCGAAAGCGTGGGGAGCAAACA</t>
  </si>
  <si>
    <t>ASV253</t>
  </si>
  <si>
    <t>TGAGGAATATTGGTCAATGGGCGAGAGCCTGAACCAGCCAAGTCGCGTGAAGGATGACGGCCCTACGGGTTGTAAACTTCTTTTGTCAGGGAGCAATTGGGTCCACGCGTGGGCTTAGCGAGAGTACCTGAAGAAAAAGCATCGGCTAACTCCGTGCCAGCAGCCGCGGTAATACGGAGGATGCGAGCGTTATCCGGATTTATTGGGTTTAAAGGGTGCGTAGGCGGAATATCAAGTCAGCGGTAAAAATTCGGGGCTCAACCCCGTCGTGCCGTTGAAACTGATGTTCTTGAGTGGGCGAGAAGTATGCGGAATGCGTGGTGTAGCGGTGAAATGCATAGATATCACGCAGAACTCCGATTGCGAAGGCAGCATACCGGCGCCCAACTGACGCTGAAGCACGAAAGCGTGGGTATCGAACA</t>
  </si>
  <si>
    <t>ASV254</t>
  </si>
  <si>
    <t>UCG-002</t>
  </si>
  <si>
    <t>TGGGGAATATTGGGCAATGGGCGCAAGCCTGACCCAGCAACGCCGCGTGAAGGAAGAAGGCTTTCGGGTTGTAAACTTCTTTTGTCAGGGACGAGAAGAAGACGGTACCTGACGAATAAGCCACGGCTAACTACGTGCCAGCAGCCGCGGTAATACGTAGGTGGCAAGCGTTGTCCGGATTTACTGGGTGTAAAGGGCGTGTAGCCGGGTCGGCAAGTCAGATGTGAAATCCACGGGCTTAACTCGTGAACTGCATTTGAAACTGTTGATCTTGAGTATCGGAGAGGCAATCGGAATTCCTAGTGTAGCGGTGAAATGCGTAGATATTAGGAGGAACACCAGTGGCGAAGGCGGATTGCTGGACGACAACTGACGGTGAGGCGCGAAAGCGTGGGGAGCAAACA</t>
  </si>
  <si>
    <t>ASV255</t>
  </si>
  <si>
    <t>TGGGGAATCTTCCGCAATGGGCGAAAGCCTGACGGAGCAACGCCGCGTGATCGAATGAAGGCCTTCGGGTCGTAAAGATCTGTTGACAGGGACGAATAAGCCATGCGAACAGTTTGGTGTATGACGGTACCTGTTTAGAAAGCTCCGGCTAACTACGTGCCAGCAGCCGCGGTAATACGTAGGGAGCAAGCGTTGTCCGGAATTACTGGGCGTAAAGGGCGCGTAGGTGGGCGCTTAAGTCAGGTGTGAAAACTCCGGGCTCAACCTGGAGACTGCACTTGAAACTGGGTGTCTTGAGGGCAGGAGAGGAAAGTGGAATTCCTAGTGTAGCGGTGAAATGCGTAGATATTAGGAGGAACACCAGTGGCGAAGGCGACTTTCTGGACTGTACCTGACGCTGAGGCGCGAAAGCGTGGGTAGCGAACG</t>
  </si>
  <si>
    <t>ASV256</t>
  </si>
  <si>
    <t>TGGGGGATATTGCACAATGGGGGGAACCCTGATGCAGCGACGCCGCGTGGGTGAAGAAGCGCTCCGGCGCGTAAAGCCCTGTCAGCAGGGAAGAAGAAGGACGGTACCTGACCAAGAAGCCCCGGCTAACTACGTGCCAGCAGCCGCGGTAATACGTAGGGGGCAAGCGTTATCCGGATTTACTGGGTGTAAAGGGGGCGCAGACGGCGATGCAAGCCAGGAGTGAAAGCCCGGGGCCCAACCCCGGGACTGCTCTTGGAACTGCGTGGCTGGAGTGCAGGAGGGGCAGGCGGAATTCCTGGTGTAGCGGTGAAATGCGTAGATATCAGGAGGAACACCGGTGGCGAAGGCGGCCTGCTGGACTGCAACTGACGTTGAGGCCCGAAAGCGTGGGGAGCAAACA</t>
  </si>
  <si>
    <t>ASV257</t>
  </si>
  <si>
    <t>Marvinbryantia</t>
  </si>
  <si>
    <t>TGGGGAATATTGCACAATGGGGGAAACCCTGATGCAGCGACGCCGCGTGGGTGAAGAAGTATTTCGGTATGTAAAGCCCTATCAGCAGGGAAGAAAATGACGGTACCTGATCAAGAAGCCCCGGCTAACTACGTGCCAGCAGCCGCGGTAATACGTAGGGGGCAAGCGTTATCCGGATTTACTGGGTGTAAAGGGAGCGTAGACGGCTTTGCAAGTCTGATGTGAAAGGCAGGGGCTCAACCCCTGGACTGCATTGGAAACTGTGGGGCTTGAGTGCCGGAGGGGTAAGCGGAATTCCTAGTGTAGCGGTGAAATGCGTAGATATTAGGAGGAACACCAGTGGCGAAGGCGGCTTACTGGACGGTAACTGACGTTGAGGCTCGAAAGCGTGGGGAGCAAACA</t>
  </si>
  <si>
    <t>ASV258</t>
  </si>
  <si>
    <t>TGAGGAATATTGGTCAATGGCCGGGAGGCTGAACCAGCCAAGTCGCGTGAGGGAAGACGGCCCTACGGGTTGTAAACCTCTTTTGTCAGGGAGCAAGGTGCAGGTCGGGACCTGCTGTGAGAGTACCTGAAGAAAAAGCATCGGCTAACTCCGTGCCAGCAGCCGCGGTAATACGGAGGATGCGAGCGTTATCCGGATTTATTGGGTTTAAAGGGTGCGCAGGCGGAGGCACAAGTCAGCGGTAAAATCGCGGGGCTCAACCCCGCTCCGCCGTTGAAACTGTGTCCCTTGAGTGCGCGAAGGGTAGGCGGAATGCGTGGTGTAGCGGTGAAATGCATAGATATCACGCAGAACTCCGATCGCGAAGGCAGCCTACCGGCGCGCGACTGACGCTCATGCACGAAAGCGTGGGTATCGAACA</t>
  </si>
  <si>
    <t>ASV259</t>
  </si>
  <si>
    <t>[Eubacterium] hallii group</t>
  </si>
  <si>
    <t>TGGGGAATATTGCACAATGGGGGAAACCCTGATGCAGCAACGCCGCGTGAGTGAAGAAGTATTTCGGTATGTAAAGCTCTATCAGCAGGGAAGATAATGACGGTACCTGACTAAGAAGCTCCGGCTAAATACGTGCCAGCAGCCGCGGTAATACGTATGGAGCAAGCGTTATCCGGATTTACTGGGTGTAAAGGGTGCGTAGGCGGCACAGCAAGTCAGATGTGAAAGACCGGGGCTCAACCCCGGGGCTGCATTTGAAACTGCCGAGCTTGAGTCCGGGAGAGGCAGGCGGAATTCCTAGTGTAGCGGTGAAATGCGTAGATATTAGGAGGAACACCAGTGGCGAAGGCGGCCTGCTGGACCGGAACTGACGCTGAGGCACGAAAGCGTGGGGAGCAAACA</t>
  </si>
  <si>
    <t>ASV260</t>
  </si>
  <si>
    <t>TGAGGAATATTGGTCAATGGCCGGAAGGCTGAACCAGCCAAGTCGCGTGAGGGAATAAGGCCCTACGGGTCGTAAACCTCTTTTGCCAGGGAGCAATGCCGTCCACGTGTGGACGGAAGGAGAGTACCTGGAGAAAAAGCATCGGCTAACTCCGTGCCAGCAGCCGCGGTAATACGGAGGATGCGAGCGTTATCCGGATTTATTGGGTTTAAAGGGTGCGTAGGCGGCCTGCCAAGTCAGCGGTAAAATTGCGGGGCTCAACCCCGTACAGCCGTTGAAACTGCCGGGCTCGAGTGGGCGAGAAGTATGCGGAATGCGTGGTGTAGCGGTGAAATGCATAGATATCACGCAGAACCCCGATTGCGAAGGCAGCATACCGGCGCCCGACTGACGCTGAGGCACGAAAGTGCGGGGATCAAACA</t>
  </si>
  <si>
    <t>ASV261</t>
  </si>
  <si>
    <t>Paludicola</t>
  </si>
  <si>
    <t>TGGGGAATATTGCACAATGGGGGAAACCCTGATGCAGCGACGCCGCGTGAGGGAAGAAGGTTTTCGGATTGTAAACCTCTGTCCTTGGTGAAGAAGATGACTGTAGCCAAGGAGGAAGCCACGGCTAACTACGTGCCAGCAGCCGCGGTAATACGTAGGTGGCAAGCGTTGTCCGGAATTACTGGGTGTAAAGGGAGCGTAGGCGGGAGTGCAAGTTGAATGTGAAATCTATCGGCTCAACCGGTAGCTGCGTTCAAAACTGCACTTCTTGAGTGAAGTAGAGGCAGGCGGAATTCCTAGTGTAGCGGTGAAATGCGTAAATATTAGGAGGAACACCAGTGGCGAAGGCGGCCTGCTGGGCTTTAACTGACGCTGAGGCTCGAAAGCGTGGGTAGCAAACA</t>
  </si>
  <si>
    <t>ASV262</t>
  </si>
  <si>
    <t>TGGGGAATATTGGGCAATGGGCGCAAGCCTGACCCAGCAACGCCGCGTGAAGGAAGAAGGCCCTCGGGTTGTAAACTTCTTTTATCAGGGACGAAACAAATGACGGTACCTGATGAATAAGCCACGGCTAACTACGTGCCAGCAGCCGCGGTAATACGTAGGTGGCAAGCGTTATCCGGATTTACTGGGTGTAAAGGGCGTGTAGGCGGGTCTGCAAGTCAGATGTGAAATTTCAGGGCTCAACCCTGAACCTGCATTTGAAACTGTAGATCTTGAGTGATGGAGAGGCAGGCGGAATTCCGTGTGTAGCGGTGAAATGCGTAGATATACGGAGGAACACCAGTGGCGAAGGCGGCCTGCTGGACATTAACTGACGCTGAGGCGCGAAAGCGTGGGGAGCAAACA</t>
  </si>
  <si>
    <t>ASV263</t>
  </si>
  <si>
    <t>TGGGGAATATTGCACAATGGGGGAAACCCTGATGCAGCAACGCCGCGTGAGTGATGACGGCCTTCGGGTTGTAAAGCTCTGTCTTCAGGGACGATAATGACGGTACCTGAGGAGGAAGCCACGGCTAACTACGTGCCAGCAGCCGCGGTAATACGTAGGTGGCGAGCGTTGTCCGGATTTACTGGGCGTAAAGGGAGCGTAGGCGGACTTTTAAGTGAGATGTGAAATACTTGGGCTCAACTTGAGTGCTGCATTTCAAACTGGAAGTCTAGAGTGCAGGAGAGGAGAATGGAATTCCTAGTGTAGCGGTGAAATGCGTAGAGATTAGGAAGAACACCAGTGGCGAAGGCGATTCTCTGGACTGTAACTGACGCTGAGGCTCGAAAGCGTGGGGAGCAAACA</t>
  </si>
  <si>
    <t>ASV264</t>
  </si>
  <si>
    <t>TGGGGGATATTGCGCAATGGGGGCAACCCTGACGCAGCAACGCCGCGTGAACGATGAAGGTCTTCGGATTGTAAAGTTCTTTTATTAAGGACGAAGAAGTGACGGTACTTAATGAATAAGCTCCGGCTAACTACGTGCCAGCAGCCGCGGTAATACGTAGGGAGCAAGCGTTGTCCGGATTTACTGGGTGTAAAGGGTGCGTAGGCGGCAGAGCAAGTCAGATGTGAAATCCGTGGGCTTAACCCACGAACTGCATTTGAAACTGTTTTGCTTGAGTGAAGTAGAGGCAGGCGGAATTCCCTGTGTAGCGGTGAAATGCGTAGAGATAGGGAGGAACACCAGTGGCGAAGGCGGCCTGCTGGGCTTTAACTGACGCTGAGGCACGAAAGCGTGGGTAGCAAACA</t>
  </si>
  <si>
    <t>ASV265</t>
  </si>
  <si>
    <t>TGGGGAATATTGGGCAATGGGCGAAAGCCTGACCCAGCAACGCCGCGTGAAGGAAGAAGGCTTTCGGGTTGTAAACTTCTTTTCTCAGGGACGAATAGATGACGGTACCTGAGGAATAAGCCACGGCTAACTACGTGCCAGCAGCCGCGGTAATACGTAGGTGGCAAGCGTTATCCGGATTTACTGGGTGTAAAGGGCGTGTAGGCGGGACTGCAAGTCAGATGTGAAAACCACGGGCTCAACCTGTGGCCTGCATTTGAAACTGTAGTTCTTGAGTACTGGAGAGGCAGACGGAATTCCTAGTGTAGCGGTGAAATGCGTAGATATTAGGAGGAACACCAGTGGCGAAGGCGGTCTGCTGGACAGCAACTGACGCTGAGGCGCGAAAGCGTGGGGAGCAAACA</t>
  </si>
  <si>
    <t>ASV266</t>
  </si>
  <si>
    <t>TGGGGAATATTGCACAATGGGGGAAACCCTGATGCAGCGACGCCGCGTGAGCGATGAAGTATCTCGGTATGTAAAGCTCTATCAGCAGGGAAGAAAACGACAGTACCTGACTAAGAAGCCCCGGCTAACTACGTGCCAGCAGCCGCGGTAATACGTAGGGGGCAAGCGTTATCCGGATTCACTGGGCGTAAAGGGAGCGCAGGCGGCACGGCAAGTCTGGTGTGAAAACCCGGGGCCCAACCCCGGGACTGCATTGGAAACTGCCGCGCTAGAGTGTCGGAGGGGTAAGCGGAATTCCTAGTGTAGCGGTGAAATGCGTAGATATTAGGAGGAACACCAGTGGCGAAGGCGGCTTACTGGACGATGACTGACGCTGAGGCTCGAAAGCGTGGGGAGCAAACA</t>
  </si>
  <si>
    <t>ASV267</t>
  </si>
  <si>
    <t>TGGGGAATATTGCACAATGGGGGAAACCCTGATGCAGCAACGCCGCGTGAGTGAAGAAGTATTTCGGTATGTAAAGCTCTATCAGCAGGGAAGAAAATGACGGTACCTGACTAAGAAGCCCCGGCTAACTACGTGCCAGCAGCCGCGGTAATACGTAGGGGGCAAGCGTTATCCGGATTTACTGGGTGTAAAGGGAGCGTAGACGGCGATGCAAGTCTGGAGTGAAAACCCGGGGCTCAACCCCGGGACTGCTTTGGAAACTGTATAGCTGGAGTGCCGGAGAGGTAAGCGGAATTCCTAGTGTAGCGGTGAAATGCGTAGATATTAGGAGGAACACCAGTGGCGAAGGCGGCTTACTGGACGGTAACTGACGTTGAGGCTCGAAAGCGTGGGGAGCAAACA</t>
  </si>
  <si>
    <t>ASV268</t>
  </si>
  <si>
    <t>Cyanobacteria</t>
  </si>
  <si>
    <t>Vampirivibrionia</t>
  </si>
  <si>
    <t>Gastranaerophilales</t>
  </si>
  <si>
    <t>O_Gastranaerophilales</t>
  </si>
  <si>
    <t>TAGGGAATTTTGCGCAATGGGCGAAAGCCTGACGCAGCAACGCCGCGTGATCGAGACGCCCTTCGGGGTGTAAAGATCTGTCAGTGGGGACGAAACTTGACGGTACCCACAGAGGAAGCACCGGCTAACTCCGTGCCAGCAGCCGCGGTAATACGGGGGGTGCAAGCGTTGTCCGGAATCATTGGGCGTAAAGAGTTCGTAGGCGGCACGTAAAGTCTGGTGTTAAAGGCAGAGGCTCAACTTCTGTACGGCACTGGATACTTGCGAGCTAGAATGCGGTAGAGGTAAAGGGAATTCCTGGTGTAGCGGTGAAATGCTTAGATATCAGGAGGAACATCGGTGGCGTAAGCGCTTTACTGGGCCGTAATTGACGCTGAGGAACGAAAGCCAGGGTAGCAAATG</t>
  </si>
  <si>
    <t>ASV269</t>
  </si>
  <si>
    <t>TTAGGAATATTCGTCAATGGGGGAAACCCTGAACGAGCAATGCCGCGTGAACGATGAAGGCCCTCCGGGTTGTAAAGTTCTGTTGTTTGGAAAGAATCTCATGTATAGGAAATGATACATGACTGACGGTACCATTCAAGAAAGCCACGGCTAACTACGTGCCAGCAGCCGCGGTAATACGTAGGTGGCGAGCGTTATCCGGATTTATTGGGCGTAAAGCGTCCGCAGCCGGCTTATTAAGTCTAAGATTAAAGCCCGAAGCTTAACTTCGGTTCGTTTTAGAAACTGGTAGGCTCGAGTGTGGTAGAGGCAAGTGGAACTTCTAGTGTAGCGGTAAAATGCGTAGATATTAGAAAGAACACCAGTGGCGAAGGCGACTTGCTGGGCCACCACTGACGGTCAGGGACGAAAGCGTGGGGAGCAAATA</t>
  </si>
  <si>
    <t>ASV270</t>
  </si>
  <si>
    <t>Pygmaiobacter</t>
  </si>
  <si>
    <t>TGGGGAATATTGCACAATGGAGGAAACTCTGATGCAGCGACGCCGCGTGAGGGAAGAAGGTCTTCGGATTGTAAACCTCTGTCTTCGGGGACGATAATGACGGTACCCGAGGAGGAAGCCACGGCTAACTACGTGCCAGCAGCCGCGGTAAAACGTAGGTGGCAAGCGTTGTCCGGAATTACTGGGTGTAAAGGGAGCGCAGGCGGGATCGTAAGTTGGGAGTGAAATTCATGGGCTCAACCCATGACCTGCTTTCAAAACTGCGATTCTTGAGTGGTGTAGAGGTAGGCGGAATTCCCGGTGTAGCGGTGGAATGCGTAGATATCGGGAGGAACACCAGTGGCGAAGGCGGCCTACTGGGCACTAACTGACGCTGAGGCTCGAAAGCATGGGTAGCAAACA</t>
  </si>
  <si>
    <t>ASV271</t>
  </si>
  <si>
    <t>TGGGGAATATTGCACAATGGGGGAAACCCTGATGCAGCGACGCCGCGTGAAGGAAGAAGTATCTCGGTATGTAAACTTCTATCAGCAGGGAAGATAATGACGGTACCTGACTAAGAAGCCCCGGCTAATTACGTGCCAGCAGCCGCGGTAATACGTAAGGGGCAAGCGTTATCCGGATTTACTGGGTGTAAAGGGAGCGTAGACGGAATGGCAAGTCTGATGTGAAAGGCAGGGGCTTAACTCCTGGACTGCATTGGAAACTGTCAGTCTAGAGTGCCGGAGAGGTAAGCGGAATTCCTAGTGTAGCGGTGAAATGCGTAGATATTAGGAGGAACACCAGTGGCGAAGGCGGCTTACTGGACGGTAACTGACGTTGAGGCTCGAAAGCGTGGGGAGCAAACA</t>
  </si>
  <si>
    <t>ASV272</t>
  </si>
  <si>
    <t>TCGGGAATATTGCGCAATGGAGGAAACTCTGACGCAGTGACGCCGCGTGCAGGAAGAAGGTTTTCGGATTGTAAACTGCTTTAGACAGGGAAGATAACAGACAGTACCTGTAGAATAAGCTCCGGCTAACTACGTGCCAGCAGCCGCGGTAATACGTAGGGAGCAAGCGTTATCCGGATTTATTGGGTGTAAAGGGTGCGTAGACGGGAAGGCAAGTTAGTTGTGAAATCCCTCGGCTTAACTGAGGAACTGCAACTAAAACTATCTTTCTTGAGTGCTGGAGAGGAAAGTGGAATTCCTAGTGTAGCGGTGAAATGCGTAGATATTAGGAGGAACACCAGTGGCGAAGGCGACTTTCTGGACAGTAACTGACGTTGAGGCACGAAAGTGTGGGGAGCAAACA</t>
  </si>
  <si>
    <t>ASV273</t>
  </si>
  <si>
    <t>TGGGGAATATTGCACAATGGGGGAAACCTTGATGCAGCGACGCCGCGTGGGTGAAGAAGTATTTCGGTATGTAAAGCCCTATCAGCAGGGAAGAAAATGACGGTACCTGATCAAGAAGCCCCGGCTAACTACGTGCCAGCAGCCGCGGTAATACGTAGGGGGCAAGCGTTATCCGGATTTACTGGGTGTAAAGGGAGCGTAGACGGCTTTGCAAGTCTGATGTGAAAGGCAGGGGCTCAACCCCTGGACTGCATTGGAAACTGTGGGGCTTGAGTGCCGGAGGGGTAAGCGGAATTCCTAGTGTAGCGGTGAAATGCGTAGATATTAGGAGGAACACCAGTGGCGAAGGCGGCTTACTGGACGGTAACTGACGTTGAGGCTCGAAAGCGTGGGGAGCAAACA</t>
  </si>
  <si>
    <t>ASV274</t>
  </si>
  <si>
    <t>TGGGGAATATTGCACAATGGGGGAAACCCTGATGCAGCGACGCCGCGTGAAGGAAGAAGTATTTCGGTATGTAAACTTCTATCAGCAGGGAAGAAGATGACGGTACCTGAGTAAGAAGCACCGGCTAAATACGTGCCAGCAGCCGCGGTAATACGTATGGTGCAAGCGTTATCCGGATTTACTGGGTGTAAAGGGAGCGTAGACGGATAGGCAAGTCTGGAGTGAAAACCCAGGGCTCAACCCTGGGACTGCTTTGGAAACTGCAGATCTGGAGTGCCGGAGAGGTAAGCGGAATTCCTAGTGTAGCGGTGAAATGCGTAGATATTAGGAGGAACACCAGTGGCGAAGGCGGCTTACTGGACGGTGACTGACGTTGAGGCTCGAAAGCGTGGGGAGCAAACA</t>
  </si>
  <si>
    <t>ASV275</t>
  </si>
  <si>
    <t>Shuttleworthia</t>
  </si>
  <si>
    <t>TGGGGAATATTGCACAATGGGCGAAAGCCTGATGCAGCGACGCCGCGTGAGCGAAGAAGTATTTCGGTATGTAAAGCTCTATCAGCAGGGAAGAAAATGACGGTACCTGACTAAGAAGCTCCGGCTAAATACGTGCCAGCAGCCGCGGTAATACGTATGGAGCAAGCGTTATCCGGATTTACTGGGTGTAAAGGGAGCGTAGGCGGCAGGGCAAGTCTGATGTGAAAACCCAGGGCTCAACCTTGGGACTGCATTGGAAACTGTTCGGCTGGAGTGTCGGAGAGGCAAGCGGAATTCCTAGTGTAGCGGTGAAATGCGTAGATATTAGGAGGAACACCAGTGGCGAAGGCGGCTTGCTGGACGATGACTGACGCTGAGGCTCGAAAGCGTGGGGAGCAAACA</t>
  </si>
  <si>
    <t>ASV276</t>
  </si>
  <si>
    <t>TGGGGGATATTGCGCAATGGGGGAAACCCTGACGCAGCAACGCCGCGTGAAGGATGAAGGTTTTCGGATTGTAAACTTCTTTTATTAAGGACGAAAAAATGACGGTACTTAATGAATAAGCTCCGGCTAACTACGTGCCAGCAGCCGCGGTAATACGTAGGGAGCAAGCGTTGTCCGGATTTACTGGGTGTAAAGGGTGCGTAGGCGGCTTTGCAAGTCAGATGTGAAATCTATGGGCTCAACCCATAAACTGCATTTGAAACTGTAGAGCTTGAGTGAAGTAGAGGCAGGCGGAATTCCCCGTGTAGCGGTGAAATGCGTAGAGATGGGGAGGAACACCAGTGGCGAAGGCGGCCTGCTGGGCTTTAACTGACGCTGAGGCACGAAAGCGTGGGTAGCAAACA</t>
  </si>
  <si>
    <t>ASV277</t>
  </si>
  <si>
    <t>TGGGGAATATTGCACAATGGGGGAAACCCTGATGCAGCGACGCCGCGTGGAGGAAGAAGGTCTTCGGATTGTAAACTCCTGTCCCAGGGGACGATAATGACGGTACCCTGGGAGGAAGCACCGGCTAACTACGTGCCAGCAGCCGCGGTAAAACGTAGGGTGCAAGCGTTGTCCGGAATTACTGGGTGTAAAGGGAGCGCAGGCGGATTGACAAGTTGGGAGTGAAATCTATGGGCTCAACCCATAAATTGCTTTCAAAACTGTCAGTCTTGAGTGGTGTAGAGGTAGGCGGAATTCCCGGTGTAGCGGTGGAATGCGTAGATATCGGGAGGAACACCAGTGGCGAAGGCGGCCTACTGGGCACTAACTGACGCTGAGGCTCGAAAGCATGGGTAGCAAACA</t>
  </si>
  <si>
    <t>ASV278</t>
  </si>
  <si>
    <t>TGGGGAATATTGGGCAATGGGGGAAACCCTGACCCAGCAACGCCGCGTGAAGGAAGAAGGCTTTCGGGTTGTAAACTTCTTTTACCAGGGACGAAGAAAGTGACGGTACCTGGAGAAAAAGCCACGGCTAACTACGTGCCAGCAGCCGCGGTAATACGTAGGTGGCAAGCGTTGTCCGGATTTACTGGGTGTAAAGGGCGTGTAGGCGGAGGATCAAGTCAGATGTGAAATGCAGGGGCTCAACCCCTGAGCTGCATTTGAAACTGATCCCCTTGAGTATCGGAGAGGCAGGCGGAATTCCTAGTGTAGCGGTGAAATGCGTAGATATTAGGAGGAACACCAGTGGCGAAGGCGGCCTGCTGGACGACAACTGACGCTGAGGCGCGAAAGCGTGGGGAGCAAACA</t>
  </si>
  <si>
    <t>ASV279</t>
  </si>
  <si>
    <t>TGGGGAATATTGCACAATGGGCGAAAGCCTGATGCAGCAACGCCGCGTGAAGGAAGAAGGGTTTCGGCTCGTAAACTTCTATCAACAGGGACGAAAGAAATGACGGTACCTGAATAAGAAGCCCCGGCTAACTACGTGCCAGCAGCCGCGGTAATACGTAGGGGGCAAGCGTTATCCGGAATTACTGGGTGTAAAGGGTGAGTAGGCGGCATGGTAAGCCAGATGTGAAAGCCTTGGGCTTAACCCGAGGATTGCATTTGGAACTATCAAGCTAGAGTACAGGAGAGGAAAGCGGAATTCCTAGTGTAGCGGTGAAATGCGTAGATATTAGGAAGAACACCAGTGGCGAAGGCGGCTTTCTGGACTGAAACTGACGCTGAGGCACGAAAGCGTGGGGAGCGAACA</t>
  </si>
  <si>
    <t>ASV280</t>
  </si>
  <si>
    <t>TGGGGAATATTGGGCAATGGACGCAAGTCTGACCCAGCAACGCCGCGTGAAGGAAGAAGGCTTTCGGGTTGTAAACTTCTTTTGTCAGGGAACAGTAGAAGAGGGTACCTGACGAATAAGCCACGGCTAACTACGTGCCAGCAGCCGCGGTAATACGTAGGTGGCAAGCGTTGTCCGGATTTACTGGGTGTAAAGGGCGTGCAGCCGGGCCGGCAAGTCAGATGTGAAATCTGGAGGCTTAACCTCCAAACTGCATTTGAAACTGTTGGTCTTGAGTACCGGAGAGGTTATCGGAATTCCTTGTGTAGCGGTGAAATGCGTAGATATAAGGAAGAACACCAGTGGCGAAGGCGGATAACTGGACGGCAACTGACGGTGAGGCGCGAAAGCGTGGGGAGCAAACA</t>
  </si>
  <si>
    <t>ASV281</t>
  </si>
  <si>
    <t>Anaerovorax</t>
  </si>
  <si>
    <t>TGGGGAATATTGCACAATGGGCGCAAGCCTGATGCAGCAACGCCGCGTGAGCGAGGAAGGCCTTCGGGTCGTAAAGCTCTGTCCTTGGGGAAGAAGGAAGTGACGGTACCCAAGGAGGAAGCCCCGGCTAACTACGTGCCAGCAGCCGCGGTAATACGTAGGGGGCGAGCGTTATCCGGAATTATTGGGCGTAAAGAGTACGTAGGTGGTTTTGTAAGCGCGGGGTGAAAGGCAGTGGCTTAACCATTGTTAGCCTTGCGAACTGCAAGACTTGAGTGCAGGAGAGGGAAGCGGAATTCCTAGTGTAGCGGTGAAATGCGTAGATATTAGGAGGAACACCAGTGGCGAAGGCGGCTTTCTGGACTGTAACTGACACTGAGGTACGAAAGCGTGGGGAGCAAACA</t>
  </si>
  <si>
    <t>ASV282</t>
  </si>
  <si>
    <t>TGGGGAATATTGCACAATGGGGGAAACCCTGATGCAGCGACGCCGCGTGGGTGAAGAAGTATTTCGGTATGTAAAGCCCTATCAGCAGGGAAGAAAAAAGACGGTACCTGAGTAAGAAGCCCCGGCTAACTACGTGCCAGCAGCCGCGGTAATACGTAGGGGGCAAGCGTTATCCGGATTTACTGGGTGTAAAGGGAGCGTAGACGGCAGGGCAAGTCTGGAGTGAAAGGCAGGGGCCCAACCCCTGGACTGCTTTGGAAACTGCCCGGCTTGAGTGCAGGAGAGGTAAGTGGAATTCCTAGTGTAGCGGTGAAATGCGTAGATATTAGGAGGAACACCAGTGGCGAAGGCGGCTTACTGGACTGTAACTGACGTTGAGGCTCGAAAGCGTGGGGAGCAAACA</t>
  </si>
  <si>
    <t>ASV283</t>
  </si>
  <si>
    <t>Marinifilaceae</t>
  </si>
  <si>
    <t>Odoribacter</t>
  </si>
  <si>
    <t>TGAGGAATATTGGTCAATGGGCGAGAGCCTGAACCAGCCAAGTCGCGTGAGGGATGACTGCCCTATGGGTTGTAAACCTCTTTTGTATGGGGGGAATAAGCTTTACGAGTAGAGTGATGACAGTACCATACGAATAAGCATCGGCTAACTCCGTGCCAGCAGCCGCGGTAATACGGAGGATGCGAGCGTTATCCGGATTTATTGGGTTTAAAGGGTGCGTAGGCGGCATTATAAGTTAGTGGTAAAATATTGGGGCTTCACCTCACTACGCCATTAATACTGTAGAGCTAGAGAACAGACGAGGTAGGCGGAATAAGTTAAGTAGCGGTGAAATGCATAGATATAACTTAGAACACCGATAGCGAAGGCAGCTTACCAGACTGAGTCTGACGCTGATGCACGAGAGCATGGGTAGCGAACA</t>
  </si>
  <si>
    <t>ASV284</t>
  </si>
  <si>
    <t>TGGGGAATATTGCACAATGGGGGAAACCCTGATGCAGCGACGCCGCGTGAGCGAGGAAGTATTTCGGTATGTAAAGCTCTATCAGCAGGGAAGAAAATGACGGTACCTGACTAAGAAGCCCCGGCTAACTACGTGCCAGCAGCCGCGGTAATACGTAGGGGGCAAGCGTTATCCGGATTTACTGGGTGTAAAGGGAGCGCAGGCGGTCCTGCAAGTCTGGTGTGAAAGCCCGGGGCTCAACCCCGGGACTGCATTGGAAACTGTGGGACTTGAGTGTCGGAGGGGCAAGTGGAATTCCTAGTGTAGCGGTGAAATGCGTAGATATTAGGAGGAACACCAGTGGCGAAGGCGGCTTGCTGGACGACAACTGACGCTGAGGCTCGAAAGCGTGGGGAGCAAACA</t>
  </si>
  <si>
    <t>ASV285</t>
  </si>
  <si>
    <t>TGGGGAATTTTGGACAATGGGCGCAAGCCTGATCCAGCTATTCCGCGTGTGGGATGAAGGCCCTCGGGTTGTAAACCACTTTTGTAGAGAACGAAAAGACACCATCGAATAAATGGTGTTGCTGACGGTACTCTAAGAATAAGCACCGGCTAACTACGTGCCAGCAGCCGCGGTAATACGTAGGGTGCGAGCGTTAATCGGAATTACTGGGCGTAAAGGGTGCGCAGGCGGTTGAGTAAGACAGATGTGAAATCCCCGAGCTTAACTCGGGAATGGCATATGTGACTGCTCGACTAGAGTGTGTCAGAGGGAGGTGGAATTCCACGTGTAGCAGTGAAATGCGTAGATATGTGGAAGAACACCGATGGCGAAGGCAGCCTCCTGGGACATAACTGACGCTCAGGCACGAAAGCGTGGGGAGCAAACA</t>
  </si>
  <si>
    <t>ASV286</t>
  </si>
  <si>
    <t>TCGGGAATATTGCGCAATGGAGGAAACTCTGACGCAGTGACGCCGCGTATAGGAAGAAGGTTTTCGGATTGTAAACTATTGTCGTTAGGGAAGAAATTGACAGTACCTAAGGAGGAAGCTCCGGCTAACTATGTGCCAGCAGCCGCGGTAATACATAGGGAGCAAGCGTTATCCGGAATTATTGGGTGTAAAGGGTGCGTAGACGGGAAATTAAGTTAGTTGTGAAATCCCTTGGCTTAACTGAGGAACTGCAACTAAAACTGGTTTTCTTGAGTATTGGAGAGGAAAGTGGAATTCCTAGTGTAGCGGTGAAATGCGTAGATATTAGGAGGAACACCAGTGGCGAAGGCGACTTTCTGGACAATAACTGACGTTGAGGCACGAAAGTGTGGGGAGCAAACA</t>
  </si>
  <si>
    <t>ASV287</t>
  </si>
  <si>
    <t>TGGGGAATATTGCACAATGGGCGAAAGCCTGATGCAGCAACGCCGCGTGAGCGATGAAGGCCTTCGGGTCGTAAAGCTCTGTCCTCAAGGAAGATAATGACGGTACTTGAGGAGGAAGCCCCGGCTAACTACGTGCCAGCAGCCGCGGTAATACGTAGGGGGCTAGCGTTATCCGGAATTACTGGGCGTAAAGGGTGCGTAGGTGGTTTCTTAAGTCAGAGGTGAAAGGCTACGGCTCAACCGTAGTAAGCCTTTGAAACTGGGGAACTTGAGTGCAGGAGAGGAGAGTGGAATTCCTAGTGTAGCGGTGAAATGCGTAGATATTAGGAGGAACATCAGTTGCGAAGGCGGCTCTCTGGACTGTAACTGACACTGAGGCACGAAAGCGTGGGGAGCAAACA</t>
  </si>
  <si>
    <t>ASV288</t>
  </si>
  <si>
    <t>TGAGGAATATTGGTCAATGGGCGGAAGCCTGAACCAGCCAAGTCGCGTGAGGGATTAAGGCCCTGCGGGTCGTAAACCTCTTTTGCCGGGGAGCAGTGGTCCGGACGCGTCCGGGCCGGGAGAGTACCCGGAGAAAAAGCATCGGCTAACTCCGTGCCAGCAGCCGCGGTAATACGGAGGATGCGAGCGTTATCCGGATTTATTGGGTTTAAAGGGTGCGTAGGCGGGCATTTAAGCCGGCGGTCAAATGTCGGGGCTCAACCCCGGCCTGCCGTCGGAACTGGGTGCCTTGAGTGGGCGAGAAGTATGCGGAATGCGTGGTGTAGCGGTGAAATGCATAGATATCACGCAGAACCCCGATTGCGAAGGCAGCATACCGGCGCCCGACTGACGCTGAGGCACGAAAGTGCGGGTATCGAACA</t>
  </si>
  <si>
    <t>ASV289</t>
  </si>
  <si>
    <t>TGGGGGATATTGCACAATGGGGGCAACCCTGATGCAGCGACGCCGCGTGGGTGATGGAGTACTCCGGTATGTAAAGCCCTATCAGCAGGGAAGAAAATCCAGACGGTACCTGACTAAGAAGCCCCGGCTAAATACGTGCCAGCAGCCGCGGTAATACGTATGGGGCAAGCGTTATCCGGATTTACTGGGTGTAAAGGGAGCGTAGGCGGCTTAGCAAGCCTGATGTGAAATACCGGGGCCCAACCCCGGGGCTGCATTGGGAACTGTTAGGCTGGAGTGCCGGAGAGGCAGGCGGAATTCCTAGTGTAGCGGTGAAATGCGTAGATATTAGGAGGAACACCAGTGGCGAAGGCGGCCTGCTGGACGGTGACTGACGCTGAGGCTCGAAAGCGTGGGGAGCAAACA</t>
  </si>
  <si>
    <t>ASV290</t>
  </si>
  <si>
    <t>TCGGGAATATTGCGCAATGGAGGAAACTCTGACGCAGTGACGCCGCGTATAGGAAGAAGGTTTTCGGATTGTAAACTATTGTCGTTAGGGAAGAGAAAGGACAGTACCTAAGGAGGAAGCTCCGGCTAACTACGTGCCAGCAGCCGCGGTAATACGTAGGGAGCGAGCGTTATCCGGAATTATTGGGTGTAAAGGGTGCGTAGACGGGAATACAAGTTAGTTGTGAAATCCCTCGGCTTAACTGAGGAACTGCAACTAAAACTATATTTCTTGAGTGCAGGAGAGGTAAGTGGAATTCCTAGTGTAGCGGTGAAATGCGTAGATATTAGGAGGAACACCAGTGGCGAAGGCGACTTACTGGACTGTAACTGACGTTGAGGCACGAAAGTGTGGGGAGCAAACA</t>
  </si>
  <si>
    <t>ASV291</t>
  </si>
  <si>
    <t>TGGGGAATATTGGGCAATGGGCGCAAGCCTGACCCAGCAACGCCGCGTGAAGGAAGAAGGCTTTCGGGTTGTAAACTTCTTTTAAGAGGGAAGAGAAGAAGACGGTACCTCTTGAATAAGCCACGGCTAACTACGTGCCAGCAGCCGCGGTAATACGTAGGTGGCAAGCGTTGTCCGGATTTACTGGGTGTAAAGGGCGTGCAGCCGGGAGCCCAAGTCAGATGTGAAATCCCGCGGCTTAACCGCGGAACTGCATTTGAAACTGGGTTTCTTGAGTACCGGAGAGGTCATCGGAATTCCTTGTGTAGCGGTGAAATGCGTAGATATAAGGAAGAACACCAGTGGCGAAGGCGGATGACTGGACGGCAACTGACGGTGAGGCGCGAAAGCGTGGGGAGCAAACA</t>
  </si>
  <si>
    <t>ASV292</t>
  </si>
  <si>
    <t>TGGGGAATATTGCGCAATGGGGGCAACCCTGACGCAGCAACGCCGCGTGCAGGAAGAAGGTCTTCGGATTGTAAACTGTTGTCGCAAGGGAAGAAGACAGTGACGGTACCTTGTGAGAAAGTCACGGCTAACTACGTGCCAGCAGCCGCGGTAATACGTAGGTGACAAGCGTTGTCCGGATTTACTGGGTGTAAAGGGCGCGTAGGCGGACTGTCAAGTCAGTCGTGAAATACCGAAGCTTAACTTCGGGGCTGCGATTGAAACTGACAGCCTTGAGTATCGGAGAGGAAAGCGGAATTCCTAGTGTAGCGGTGAAATGCGTAGATATTAGGAGGAACACCAGTGGCGAAGGCGGCTTTCTGGACGACAACTGACGCTGAGGCGCGAAAGTGTGGGGAGCAAACA</t>
  </si>
  <si>
    <t>ASV293</t>
  </si>
  <si>
    <t>TGGGGGATATTGCACAATGGGCGAAAGCCTGATGCAGCAACGCCGCGTGAGGGAAGACGGTTTTCGGATTGTAAACCTCTGTTCTAAGTGACGAAAAGAATGACGGTAGCTTAGGAGAAAGCCCCGGCTAACTACGTGCCAGCAGCCGCGGTAATACGTAGGGGGCGAGCGTTGTCCGGAATTACTGGGTGTAAAGGGAGCGCAGGCGGAGAAGCAAGTCAGTGGTGAAAACGATGGGCTTAACTCATCGACTGCCATTGAAACTGTTTCCCTTGAGTGAAGTAGAGGCAGGCGGAATTCCGAGTGTAGCGGTGAAATGCGTAGATATTCGGAGGAACACCAGTGGCGAAGGCGGCCTGCTGGGCTTTAACTGACGCTGAGGCTCGAAAGTGTGGGGAGCAAACA</t>
  </si>
  <si>
    <t>ASV294</t>
  </si>
  <si>
    <t>TGGGGAATATTGCACAATGGGGGAAACCCTGATGCAGCGACGCCGCGTGAGTGAAGAAGTATTTCGGTATGTAAAGCTCTATCAGCAGGGAAGAAAAAGGACGGTACCTGACTAAGAAGCCCCGGCTAACTACGTGCCAGCAGCCGCGGTAATACGTAGGGGGCAAGCGTTATCCGGAATTACTGGGTGTAAAGGGTGCGTAGGTGGCATGGTAAGTCAGAAGTGAAAGCCCGGGGCTTAACCCCGGGACTGCTTTTGAAACTGTCATGCTGGAGTGCAGGAGAGGTAAGCGGAATTCCTAGTGTAGCGGTGAAATGCGTAGATATTAGGAGGAACACCAGTGGCGAAGGCGGCTTACTGGACTGTCACTGACACTGATGCACGAAAGCGTGGGGAGCAAACA</t>
  </si>
  <si>
    <t>ASV295</t>
  </si>
  <si>
    <t>TGGGGAATATTGCACAATGGGGGAAACCCTGATGCAGCGACGCCGCGTGAGTGAAGAAGTATTTCGGTATGTAAAGCTCTATCAGCAGGGAAGAACATGACGGTACCTGACTAAGAAGCCCCGGCTAACTACGTGCCAGCAGCCGCGGTAATACGTAGGGGGCAAGCGTTATCCGGATTTACTGGGTGTAAAGGGAGCGTAGACGGCACTGCAAGTCAGAAGTGAAAGCCCGGGGCTCAACCCCGGGACTGCTTTTGAAACTGCGGGGCTGGAGTGCAGGAGAGGTAAGCGGAATTCCTAGTGTAGCGGTGAAATGCGTAGATATTAGGAGGAACACCAGTGGCGAAGGCGGCTTACTGGACTGTAACTGACGTTGAGGCTCGAAAGCGTGGGGAGCAAACA</t>
  </si>
  <si>
    <t>ASV296</t>
  </si>
  <si>
    <t>TGAGGAATATTGGTCAATGGGCGCGAGCCTGAACCAGCCAAGTCGCGTGAGGGAAGACGGTCCTATGGATTGTAAACCTCTTTTGTCGGGGAGCAAAAGACGCCACGCGTGGCGTTCCGAGAGTACCCGAAGAAAAAGCATCGGCTAACTCCGTGCCAGCAGCCGCGGTAATACGGAGGATGCGAGCGTTATCCGGATTTATTGGGTTTAAAGGGTGCGCAGGCGGAAGATCAAGTCAGCGGTAAAATTGAGAGGCTCAACCTCTTCGAGCCGTTGAAACTGGTTTTCTTGAGTGAGCGAGAAGTATGCGGAATGCGTGGTGTAGCGGTGAAATGCATAGATATCACGCAGAACTCCGATTGCGAAGGCAGCATACCGGCGCTCAACTGACGCTCATGCACGAAAGTGTGGGTATCGAACA</t>
  </si>
  <si>
    <t>ASV297</t>
  </si>
  <si>
    <t>TGGGGAATATTGCACAATGGGGGAAACCCTGATGCAGCGACGCCGCGTGAGTGAAGAAGTATTTCGGTATGTAAAGCTCTATCAGCAGGGAAGAAAGAAGACGGTACCTGACTAAGAAGCCCCGGCTAACTACGTGCCAGCAGCCGCGGTAATACGTAGGGGGCAAGCGTTATCCGGATTTACTGGGTGTAAAGGGAGCGTAGACGGCCATGCAAGTCTGAAGTGAAAGCCCGGGGCTTAACCGCGGGACTGCTTTGGAAACTGTGTGGCTAGAGTGCTGGAGAGGTAAGTGGAATTCCTAGTGTAGCGGTGAAATGCGTAGATATTAGGAGGAACACCAGTGGCGAAGGCGGCTTACTGGACAGTAACTGACGTTGAGGCTCGAAAGCGTGGGGAGCAAACA</t>
  </si>
  <si>
    <t>ASV298</t>
  </si>
  <si>
    <t>TGGGGAATATTGGGCAATGGGCGCAAGCCTGACCCAGCAACGCCGCGTGAAGGAAGAAGGCTCTCGGGTTGTAAACTTCTTTTGTCAGGGACGAAGCAAGTGACGGTACCTGACGAATAAGCCACGGCTAACTACGTGCCAGCAGCCGCGGTAATACGTAGGTGGCAAGCGTTATCCGGATTTACTGGGTGTAAAGGGCGTGTAGGCGGGATGGTAAGTCAGATGTGAAAACTATGGGCTCAACCCATAGCCTGCATTTGAAACTATCGTTCTTGAGTGCTGGAGAGGCAATCGGAATTCCGTGTGTAGCGGTGAAATGCGTAGATATACGGAGGAACACCAGTGGCGAAGGCGGATTGCTGGACAGTAACTGACGCTGAGGCGCGAAAGCGTGGGGAGCAAACA</t>
  </si>
  <si>
    <t>ASV299</t>
  </si>
  <si>
    <t>TGGGGAATATTGCACAATGGGGGAAACCCTGATGCAGCGACGCCGCGTGAGCGAAGAAGTATTTCGGTATGTAAAGCTCTATCAGCAGGGAAGAAAATGACGGTACCTGAGTAAGAAGCTCCGGCTAAATACGTGCCAGCAGCCGCGGTAATACGTATGGAGCAAGCGTTATCCGGATTTACTGGGTGTAAAGGGAGCGCAGGCGGCCAGGCAAGTCTGATGTGAAATACCGGGGCTCAACCCCGGAACTGCATTGGAAACTGTCAGGCTGGAGTGTCGGAGAGGCAGGCGGAATTCCTGGTGTAGCGGTGAAATGCGTAGATATCAGGAGGAACACCAGTGGCGAAGGCGGCCTGCTGGACGATGACTGACGCTGAGGCTCGAAAGCGTGGGGAGCAAACA</t>
  </si>
  <si>
    <t>ASV300</t>
  </si>
  <si>
    <t>TGGGGAATATTGCACAATGGGGGAAACCCTGATGCAGCAACGCCGCGTGAGTGAAGAAGTATTTCGGTATGTAAAGCTCTATCAGCAGGGAAGAAAATGACGGTACCTGAGTAAGAAGCCCCGGCTAACTACGTGCCAGCAGCCGCGGTAATACGTAGGGGGCAAGCGTTATCCGGATTTACTGGGTGTAAAGGGAGCGTAGACGGCGATGCAAGTCTGAAGTGAAAGCCCGGGGCTCAACCCCGGGACTGCTTTGGAAACTGTATGGCTGGAGTGCTGGAGAGGCAAGCGGAATTCCTAGTGTAGCGGTGAAATGCGTAGATATTAGGAAGAACACCAGTGGCGAAGGCGGCTTGCTGGACAGTAACTGACGTTGAGGCTCGAAAGCGTGGGGAGCAAACA</t>
  </si>
  <si>
    <t>ASV301</t>
  </si>
  <si>
    <t>TGGGGAATATTGGGCAATGGGCGCAAGCCTGACCCAGCAACGCCGCGTGAAGGAAGAAGGCTTTCGGGTTGTAAACTTCTTTTAAGAGGGAAGAGAAGAAGACGGTACCTCTTGAATAAGCCACGGCTAACTACGTGCCAGCAGCCGCGGTAATACGTAGGTGGCAAGCGTTGTCCGGATTTACTGGGTGTAAAGGGCGTGCAGCCGGGAAGACAAGTCAGATGTGAAATCCCGCGGCTTAACCGCGGAACTGCATTTGAAACTGTTTTTCTTGAGTACCGGAGAGGTCATCGGAATTCCTTGTGTAGCGGTGAAATGCGTAGATATAAGGAAGAACACCAGTGGCGAAGGCGGATGACTGGACGGCAACTGACGGTGAGGCGCGAAAGCGTGGGGAGCAAACA</t>
  </si>
  <si>
    <t>ASV302</t>
  </si>
  <si>
    <t>Lachnospiraceae UCG-006</t>
  </si>
  <si>
    <t>TGGGGGATATTGCACAATGGGGGAAACCCTGATGCAGCGACGCCGCGTGAGCGATGAAGTATTTCGGTATGTAAAGCTCTATCAGCAGGGAAGAAAATGACGGTACCTGACTAAGAAGCCCCGGCTAACTACGTGCCAGCAGCCGCGGTAATACGTAGGGGGCAAGCGTTATCCGGATTTACTGGGTGTAAAGGGAGCGTAGACGGCGGTGCAAGTCTGAAGTGAAAGGCAAGGGCTCAACCTTTGGACTGCTTTGGAAACTGTGCTGCTAGAGTGTCGGAGAGGCAAGTGGAATTCCTAGTGTAGCGGTGAAATGCGTAGATATTAGGAGGAACACCAGTGGCGAAGGCGGCTTGCTGGACGATGACTGACGTTGAGGCTCGAAAGCGTGGGGAGCAAACA</t>
  </si>
  <si>
    <t>ASV303</t>
  </si>
  <si>
    <t>TGGGGAATATTGCACAATGGGGGAAACCCTGATGCAGCGACGCCGCGTGAGCGAAGAAGTATTTCGGTATGTAAAGCTCTATCAGCAGGGAAGAAAGAAATGACGGTACCTGACTAAGAAGCACCGGCTAAATACGTGCCAGCAGCCGCGGTAATACGTATGGTGCAAGCGTTATCCGGATTTACTGGGTGTAAAGGGAGCGCAGGCGGTACGGCAAGTCTGATGTGAAAGCCCGGGGCTCAACCCCGGTACTGCATTGGAAACTGTCGGACTAGAGTGTCGGAGGGGTAAGTGGAATTCCTAGTGTAGCGGTGAAATGCGTAGATATTAGGAGGAACACCAGTGGCGAAGGCGGCTTACTGGACGATGACTGACGCTGAGGCTCGAAAGCGTGGGGAGCAAACA</t>
  </si>
  <si>
    <t>ASV304</t>
  </si>
  <si>
    <t>TGGGGAATATTGGGCAATGGGCGCAAGCCTGACCCAGCAACGCCGCGTGAAGGAAGAAGGCTTTCGGGTTGTAAACTTCTTTTCTGAGGGACGAAGAAAGTGACGGTACCTCAGGAATAAGCCACGGCTAACTACGTGCCAGCAGCCGCGGTAATACGTAGGTGGCAAGCGTTATCCGGATTTATTGGGTGTAAAGGGCGTGTAGGCGGGAATGCAAGTCAGATGTGAAAACTATGGGCTCAACCCATAGCCTGCATTTGAAACTGTATTTCTTGAGTGCTGGAGAGGCAATCGGAATTCCGTGTGTAGCGGTGAAATGCGTAGATATACGGAGGAACACCAGTGGCGAAGGCGGATTGCTGGACAGTAACTGACGCTGAGGCGCGAAAGCGTGGGGAGCAAACA</t>
  </si>
  <si>
    <t>ASV305</t>
  </si>
  <si>
    <t>TGAGGAATATTGGTCAATGGGCGAGAGCCTGAACCAGCCAAGTCGCGTGAGGGAAGACGGTCCTATGGATTGTAAACCTCTTTTGTCGGGGAGCAAAAAGGCCTCGTGAGGCCACAAGTGAGAGTACCCGAAGAAAAAGCATCGGCTAACTCCGTGCCAGCAGCCGCGGTAATACGGAGGATGCGAGCGTTATCCGGATTTATTGGGTTTAAAGGGTGCGTAGGCGGACTGGAAAGTCAGCGGTAAAATCGAGAGGCTCAACCTCTTTCCGCCGTTGAAACTGTCGGTCTTGAGTGGGCGAGAAGTATGCGGAATGCGTGGTGTAGCGGTGAAATGCATAGATATCACACAGAACTCCGATTGCGAAGGCAGCATACCGGCGCCCGACTGACGCTGAGGCACGAAAGCGTGGGTATCGAACA</t>
  </si>
  <si>
    <t>ASV306</t>
  </si>
  <si>
    <t>TGGGGAATATTGCACAATGGGGGAAACCCTGATGCAGCGACGCCGCGTGAAGGAAGAAGTATCTCGGTATGTAAACTTCTATCAGCAGGGAAGAAAATGACGGTACCTGACTAAGAAGCCCCGGCTAACTACGTGCCAGCAGCCGCGGTAATACGTAGGGGGCAAGCGTTATCCGGATTTACTGGGTGTAAAGGGAGCGTAGACGGAGCAGCAAGTCTGATGTGAAAGGCAGGGGCTCAACCCCTGGACTGCATTGGAAACTGTTGGTCTTGAGTACCGGAGGGGTAAGCGGAATTCCTAGTGTAGCGGTGAAATGCGTAGATATTAGGAGGAACACCAGTGGCGAAGGCGGCTTACTGGACGGTAACTGACGTTGAGGCTCGAAAGCGTGGGGAGCAAACA</t>
  </si>
  <si>
    <t>ASV307</t>
  </si>
  <si>
    <t>TGAGGAATATTGGTCAATGGGCGGAAGCCTGAACCAGCCAAGTCGCGTGAGGGATTAAGGCCCTGCGGGTCGTAAACCTCTTTTGCCGGGGAGCAGTGGTCCGGACGCGTCCGGGCCGGGAGAGTACCCGGAGAAAAAGCATCGGCTAACTCCGTGCCAGCAGCCGCGGTAATACGGAGGATGCGAGCGTTATCCGGATTTATTGGGTTTAAAGGGTGCGTAGGCGGGCATTTAAGCCGGCGGTCAAATGTCGGGGCTCAACCCCGGCCTGCCGTCGGAACTGGGTGCCTTGAGTGGGCGAGAAGTATGCGGAATGCGTGGTGTAGCGGTGAAATGCATAGATATCACGCAGAACCCCGATTGCGAAGGCAGCATACCGGCGCCCTACTGACGCTGAGGCACGAAAGTGCGGGTATCGAACA</t>
  </si>
  <si>
    <t>ASV308</t>
  </si>
  <si>
    <t>TGGGGAATATTGCACAATGGGGGAAACCCTGATGCAGCGACGCCGCGTGAAGGAAGAAGTATCTCGGTATGTAAACTTCTATCAGCAGGGAAGAAAATGACGGTACCTGACTAAGAAGCCCCGGCTAATTACGTGCCAGCAGCCGCGGTAATACGTAGGGGGCAAGCGTTATCCGGATTTACTGGGTGTAAAGGGAGCGTAGACGGAGCAGCAAGTCTGATGTGAAAGGCAGGGGCTCAACCCCTGGACTGCATTGGAAACTGTTGGTCTTGAGTACCGGAGGGGTAAGCGGAATTCCTAGTGTAGCGGTGAAATGCGTAGATATTAGGAGGAACACCAGTGGCGAAGGCGGCTTACTGGACGGTAACTGACGTTGAGGCTCGAAAGCGTGGGGAGCAAACA</t>
  </si>
  <si>
    <t>ASV309</t>
  </si>
  <si>
    <t>DTU089</t>
  </si>
  <si>
    <t>TGGGGGATATTGCACAATGGGGGAAACCCTGATGCAGCAACGCCGCGTGAAGGAAGAAGGTCTTCGGATTGTAAACTTCTGTCCTCAGGGAAGATAATGACGGTACCTGAGGAGGAAGCTCCGGCTAACTACGTGCCAGCAGCCGCGGTAATACGTAGGGAGCAAGCGTTGTCCGGATTTACTGGGTGTAAAGGGTGCGTAGGCGGATCTGCAAGTCAGTAGTGAAATCCCAGGGCTTAACCCTGGAACTGCTATTGAAACTGTGGGTCTTGAGTGAGGTAGAGGCAGGCGGAATTCCCGGTGTAGCGGTGAAATGCGTAGAGATCGGGAGGAACACCAGTGGCGAAGGCGGCCTGCTGGGCCTTAACTGACGCTGAGGCACGAAAGCATGGGTAGCAAACA</t>
  </si>
  <si>
    <t>ASV310</t>
  </si>
  <si>
    <t>TGGGGAATTTTGCGCAATGGGGGGAACCCTGACGCAGCAACGCCGCGTGCGGGACGAAGGCCTTCGGGTTGTAAACCGCTTTCAGCAGGGAAGACATAGACGGTACCTGCAGAAGAAGCTCCGGCTAACTACGTGCCAGCAGCCGCGGTAATACGTAGGGGGCGAGCGTTATCCGGATTCATTGGGCGTAAAGCGCGCGTAGGCGGCCGCCTAAGCGGAACCTCTAATCCCGGGGCTCAACCTCGGGCCGGGTTCCGGACTGGGCGGCTCGAGTGCGGTAGAGGCAGGCGGAATTCCCGGTGTAGCGGTGGAATGCGCAGATATCGGGAAGAACACCGATGGCGAAGGCAGCCTGCTGGGCCGCCACTGACGCTGAGGCGCGAAAGCTGGGGGAGCGAACA</t>
  </si>
  <si>
    <t>ASV311</t>
  </si>
  <si>
    <t>TAGGGAATTTTCGTCAATGGGGGGAACCCTGAACGAGCAATGCCGCGTGAGTGAAGAAGGTCTTCGGATCGTAAAGCTCTGTTGTAAGCGAAGAACGGTCCGCATAGGAAATGATGCGGGAGTGACGGTAGCTTACCAGAAAGCCACGGCTAACTACGTGCCAGCAGCCGCGGTAATACGTAGGTGGCAAGCGTTATCCGGAATCATTGGGCGTAAAGGGTGCGTAGGTGGCGGATTAAGTCCGTAGTAAAAGGCATTGGCTCAACCAATGTAAGCTATGGAAACTGGTCGGCTGGAGTGCAGAAGAGGGCGATGGAATTCCATGTGTAGCGGTAAAATGCGTAGATATATGGAGGAACACCAGTGGCGAAGGCGGTCGCCTGGTCTGCAACTGACACTGAGGCACGAAAGCGTGGGGAGCAAATA</t>
  </si>
  <si>
    <t>ASV312</t>
  </si>
  <si>
    <t>TGGGGAATATTGGGCAATGGGCGCAAGCCTGACCCAGCAACGCCGCGTGAAGGAAGAAGGCTTTCGGGTTGTAAACTTCTTTTCTGAGGGACGATAGTGACGGTACCTCAGGAATAAGCCACGGCTAACTACGTGCCAGCAGCCGCGGTAATACGTAGGTGGCAAGCGTTATCCGGATTTACTGGGTGTAAAGGGCGTGTAGGCGGGACTGCAAGTCAGATGTGAAAACTATGGGCTCAACTCATAGCCTGCATTTGAAACTGTAGTTCTTGAGTGTTGGAGAGGCAGGCGGAATTCCGTGTGTAGCGGTGAAATGCGTAGATATACGGAGGAACACCAGTGGCGAAGGCGGCCTGCTGGACAATAACTGACGCTGAGGCGCGAAAGCGTGGGGAGCAAACA</t>
  </si>
  <si>
    <t>ASV313</t>
  </si>
  <si>
    <t>TGGGGAATATTGCACAATGGGGGAAACCCTGATGCAGCGACGCCGCGTGAGTGAAGAAGTATTTCGGTATGTAAAGCTCTATCAGCAGGGAAGAAAATGACGGTACCTGACTAAGAAGCCCCGGCTAACTACGTGCCAGCAGCCGCGGTAATACGTAGGGGGCAAGCGTTATCCGGATTTACTGGGTGTAAAGGGAGCGTAGACGGCATAGCAAGTCTGAAGTGAAAGCCCGCGGCTCAACTGCGGGACTGCTTTGGAAACTGTTAAGCTAGAGTGCTGGAGAGGTAAGCGGAATTCCTAGTGTAGCGGTGAAATGCGTAGATATTAGGAGGAACACCAGTGGCGAAGGCGGCTTACTGGACAGTAACTGACGTTGAGGCTCGAAAGCGTGGGGAGCAAACA</t>
  </si>
  <si>
    <t>ASV314</t>
  </si>
  <si>
    <t>TGGGGAATATTGGGCAATGGGCGCAAGCCTGACCCAGCAACGCCGCGTGAAGGAAGAAGGCTTTCGGGTTGTAAACTTCTTTTGTCAGGGACGAACAAA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</t>
  </si>
  <si>
    <t>ASV315</t>
  </si>
  <si>
    <t>TGGGGAATATTGGGCAATGGGGGAAACCCTGACCCAGCAACGCCGCGTGAAGGAAGAAGGCTTTCGGGTTGTAAACTTCTTTTACCAGGGACGAAGGACGTGACGGTACCTGGAGAAAAAGCAACGGCTAACTACGTGCCAGCAGCCGCGGTAATACGTAGGTTGCAAGCGTTGTCCGGATTTACTGGGTGTAAAGGGCGTGTAGGCGGAGAAGCAAGTTGGGAGTGAAATCCATGGGCTCAACCCATGAACTGCTCTCAAAACTGTTTCCCTTGAGTATCGGAGAGGCAAGCGGAATTCCTAGTGTAGCGGTGAAATGCGTAGATATTAGGAGGAACACCAGTGGCGAAGGCGGCTTGCTGGACGACAACTGACGCTGAGGCGCGAAAGCGTGGGGAGCAAACA</t>
  </si>
  <si>
    <t>ASV316</t>
  </si>
  <si>
    <t>Eggerthella</t>
  </si>
  <si>
    <t>TGGGGAATTTTGCGCAATGGGGGCAACCCTGACGCAGCAACGCCGCGTGCGGGACGACGGCCTTCGGGTTGTAAACCGCTTTCAGCAGGGAAGAAATTCGACGGTACCTGCAGAAGAAGCTCCGGCTAACTACGTGCCAGCAGCCGCGGTAATACGTAGGGAGCGAGCGTTATCCGGATTCATTGGGCGTAAAGAGCGCGTAGGCGGCCTCTCAAGCGGGATCTCTAATCCGAGGGCTCAACCCCCGGCCGGATCCCGAACTGGGAGGCTCGAGTTCGGTAGAGGCAGGCGGAATTCCCGGTGTAGCGGTGGAATGCGCAGATATCGGGAAGAACACCGATGGCGAAGGCAGCCTGCTGGGCCGCAACTGACGCTGAGGCGCGAAAGCTAGGGGAGCGAACA</t>
  </si>
  <si>
    <t>ASV317</t>
  </si>
  <si>
    <t>TGGGGAATATTGCACAATGGGGGAAACCCTGATGCAGCGACGCCGCGTGAAGGAAGAAGTATCTCGGTATGTAAACTTCTATCAGCAGGGAAGATAATGACGGTACCTGACTAAGAAGCCCCGGCTAACTACGTGCCAGCAGCCGCGGTAATACGTAGGGGGCAAGCGTTATCCGGATTTACTGGGTGTAAAGGGAGCGTAGACGGCATGGCAAGTCTGATGTGAAAGGCGGGGGCTCAACTCCTGGACTGCATTGGAAACTGCCGGGCTTGAGTGCCGGAGGGGTAAGCGGAATTCCTAGTGTAGCGGTGAAATGCGTAGATATTAGGAGGAACACCAGTGGCGAAGGCGGCTTACTGGACGGTAACTGACGTTGAGGCTCGAAAGCGTGGGGAGCAAACA</t>
  </si>
  <si>
    <t>ASV318</t>
  </si>
  <si>
    <t>TAGGGAATTTTGCGCAATGGGCGAAAGCCTGACGCAGCAACGCCGCGTGAACGAGACGCCCTTCGGGGTGTAAAGTTCTGTCAGTGGGGACGAAAAATGACGGTACCCACAGAGGAAGCACCGGCTAACTCCGTGCCAGCAGCCGCGGTAATACGGAGGGTGCAAGCGTTGTCCGGAATCATTGGGCGTAAAGAGTTCGTAGGCGGCATGTAAAGTCAGGTGTTAAAGGCGCAGGCTCAACCTGTGTATGGCACTTGATACTTGCAAGCTGGAATGCGGTAGAGGTAAAGGGAATTCCTGGTGTAGCGGTGAAATGCTTAGATATCAGGAGGAACATCGGTGGCGTAAGCGCTTTACTGGGCCGTAATTGACGCTGAGGAACGAAAGCCAGGGTAGCAAATG</t>
  </si>
  <si>
    <t>ASV319</t>
  </si>
  <si>
    <t>TAGGGAATTTTCGTCAATGGGGGGAACCCTGAACGAGCAATGCCGCGTGTGTGAAGAAGGTCTTCGGATCGTAAAGCACTGTTGTAAGTGAAGAATGCCACATAGAGGAAATGCTATGTGGGTGACGGTAGCTTACCAGAAAGCCACGGCTAACTACGTGCCAGCAGCCGCGGTAATACGTAGGTGGCAAGCGTTATCCGGAATCATTGGGCGTAAAGGGTGCGTAGGTGGCACGATAAGTCTGAAGTAAAAGGCAACAGCTCAACTGTTGTATGCTTTGGAAACTGTCGAGCTAGAGTGCAGAAGAGGGCGATGGAATTCCATGTGTAGCGGTAAAATGCGTAGATATATGGAGGAACACCAGTGGCGAAGGCGGTCGCCTGGTCTGTAACTGACACTGATGCACGAAAGCGTGGGGAGCAAATA</t>
  </si>
  <si>
    <t>ASV320</t>
  </si>
  <si>
    <t>TGGGGAATATTGCACAATGGGGGAAACCCTGATGCAGCGACGCCGCGTGAGGGAAGAAGGTTTTCGGATTGTAAACCTCTGTCCTTGGTGAAGAAGATGACTGTAGCCGAGGAGGAAGCCACGGCTAACTACGTGCCAGCAGCCGCGGTAATACGTAGGTGGCAAGCGTTGTCCGGAATTACTGGGTGTAAAGGGAGCGTAGGCGGGAGTGCAAGTTGAATGTGAAATCTATCGGCTCAACCGGTAGCTGCGTTCAAAACTGCACTTCTTGAGTGAAGTAGAGGCAGGCGGAATTCCTAGTGTAGCGGTGAAATGCGTAAATATTAGGAGGAACACCAGTGGCGAAGGCGGCCTGCTGGGCTTTAACTGACGCTGAGGCTCGAAAGCGTGGGTAGCAAACA</t>
  </si>
  <si>
    <t>ASV321</t>
  </si>
  <si>
    <t>TGGGGAATCTTCCGCAATGGGCGAAAGCCTGACGGAGCAACGCCGCGTGATCGAATGAAGGCCTTCGGGTTGTAAAGATCTGTTGACAGGGACGAATAAGCCATGCGAATAGTTTGGTGTATGACGGTACCTGTTTAGAAAGCTCCGGCTAACTACGTGCCAGCAGCCGCGGTAATACGTAGGGAGCAAGCGTTGTCCGGAATTACTGGGCGTAAAGGGCGCGTAGGTGGGTGCTTAAGTCAGGTGTGAAAACTCTGGGCTCAACCTGGAGACTGCACTTGAAACTGGGTATCTTGAGGGCAGGAGAGGAAAGTGGAATTCCTAGTGTAGCGGTGAAATGCGTAGATATTAGGAGGAACACCAGTGGCGAAGGCGACTTTCTGGACTGTACCTGACGCTGAGGCGCGAAAGCGTGGGTAGCGAACG</t>
  </si>
  <si>
    <t>ASV322</t>
  </si>
  <si>
    <t>Lachnospiraceae UCG-010</t>
  </si>
  <si>
    <t>TGGGGAATATTGCACAATGGGGGAAACCCTGATGCAGCAACGCCGCGTGAAGGATGAAGGTTTTCGGATCGTAAACTTCTATCAACAGGGACGAAACAAATGACGGTACCTGAATAAGAAGCCCCGGCTAACTACGTGCCAGCAGCCGCGGTAATACGTAGGGGGCAAGCGTTATCCGGAATTACTGGGTGTAAAGGGAGCGTAGGCGGCACGTCAAGCCAGATGTGAAAGCCCGGGGCTTAACCCCGTGGATTGCATTTGGAACTGGCGAGCTAGAGTACAGGAGAGGAAAGCGGAATTCCTAGTGTAGCGGTGAAATGCGTAGATATTAGGAAGAACACCAGTGGCGAAGGCGGCTTTCTGGACTGAAACTGACGCTGAGGCTCGAAAGCGTGGGGAGCAAACA</t>
  </si>
  <si>
    <t>ASV323</t>
  </si>
  <si>
    <t>TAGGGGATTTTCGTCAATGGGGGAAACCCTGAACGAGCAATGCCGCGTGAGTGAAGAAGGTCTTCGGATCGTAAAGCTCTGTTGTAAGTGAAGAACGGCTCATAGAGGAAATGCTATGGGAGTGACGGTAGCTTACCAGAAAGCCACGGCTAACTACGTGCCAGCAGCCGCGGTAATACGTAGGTGGCAAGCGTTATCCGGAATCATTGGGCGTAAAGGGTGCGTAGGTGGCGTACTAAGTCTGTAGTAAAAGGCAATGGCTCAACCATTGTAAGCTATGGAAACTGGTATGCTGGAGTGCAGAAGAGGGCGATGGAATTCCATGTGTAGCGGTAAAATGCGTAGATATATGGAGGAACACCAGTGGCGAAGGCGGTCGCCTGGTCTGTAACTGACACTGAGGCACGAAAGCGTGGGGAGCAAATA</t>
  </si>
  <si>
    <t>ASV324</t>
  </si>
  <si>
    <t>TGGGGAATATTGGGCAATGGGCGCAAGCCTGACCCAGCAATGCCGCGTGAAGGAAGAAGGCCCTCGGGTTGTAAACTTCTTTTATCAGGGACGAAGGATGTGACGGTACCTGATGAATAAGCTCCGGCTAACTACGTGCCAGCAGCCGCGGTAATACGTAGGGAGCAAGCGTTATCCGGATTTACTGGGTGTAAAGGGCGCGTAGGCGGGATGGCAAGTCAGATGTGAAATCCAGGGGCTCAACCCCTGAACTGCATTTGAAACTGTCGTTCTTGAGTACTGGAGAGGTTGACGGAATTCCTAGTGTAGCGGTGAAATGCGTAGATATTAGGAGGAACACCAGTGGCGAAGGCGGTCAACTGGACAGCAACTGACGCTGAGGCGCGAAAGCGTGGGGAGCAAACA</t>
  </si>
  <si>
    <t>ASV325</t>
  </si>
  <si>
    <t>TGAGGGATATTGGTCAATGGGGGAAACCCTGAACCAGCAACGCCGCGTGAGGGAAGACGGTTTTCGGATTGTAAACCTCTGTCCTCTGTGAAGATAATGACGGTAGCAGAGGAGGAAGCTCCGGCTAACTACGTGCCAGCAGCCGCGGTAATACGTAGGGAGCGAGCGTTGTCCGGATTTACTGGGTGTAAAGGGTGCGTAGGCGGGTATGCAAGTCAGAAGTGAAATGCATGGGCTTAACCCATGAACTGCTTTTGAAACTGCGTATCTTGAGTGAAGTAGAGGTAGGCGGAATTCCCGGTGTAGCGGTGAAATGCGTAGAGATCGGGAGGAACACCAGTGGCGAAGGCGGCCTACTGGGCTTTAACTGACGCTGAAGCACGAAAGCGTGGGTAGCAAACA</t>
  </si>
  <si>
    <t>ASV326</t>
  </si>
  <si>
    <t>TGGGGAATATTGCACAATGGGGGAAACCCTGATGCAGCGACGCCGCGTGAGCGAAGAAGTATTTCGGTATGTAAAGCTCTATCAGCAGGGAAGAAACTGACGGTACCTGACTAAGAAGCACCGGCTAAATACGTGCCAGCAGCCGCGGTAATACGTATGGTGCAAGCGTTATCCGGATTTACTGGGTGTAAAGGGAGCGTAGACGGATAGGCAAGTCTGGAGTGAAAGCCCGGGGCTCAACCCCGGGACTGCTTTGGAAACTGTTTATCTGGAGTGCTGGAGAGGTAAGTGGAATTCCTAGTGTAGCGGTGAAATGCGTAGATATTAGGAGGAACACCAGTGGCGAAGGCGGCTTACTGGACAGTAACTGACGTTGAGGCTCGAAAGCGTGGGGAGCAAACA</t>
  </si>
  <si>
    <t>ASV327</t>
  </si>
  <si>
    <t>TGGGGAATATTGCACAATGGGGGGAACCCTGATGCAGCGACGCCGCGTGGGTGAAGAAGTATTTCGGTATGTAAAGCCCTATCAGCAGGGAAGAAAATGACGGTACCTGATCAAGAAGCCCCGGCTAACTACGTGCCAGCAGCCGCGGTAATACGTAGGGGGCAAGCGTTATCCGGATTTACTGGGTGTAAAGGGAGCGTAGACGGCTTTGCAAGTCTGATGTGAAAGGCAGGGGCTCAACCCCTGGACTGCATTGGAAACTGTGGGGCTTGAGTGCCGGAGGGGTAAGCGGAATTCCTAGTGTAGCGGTGAAATGCGTAGATATTAGGAGGAACACCAGTGGCGAAGGCGGCTTACTGGACGGTAACTGACGTTGAGGCTCGAAAGCGTGGGGAGCAAACA</t>
  </si>
  <si>
    <t>ASV328</t>
  </si>
  <si>
    <t>TGGGGAATATTGCACAATGGAGGAAACTCTGATGCAGCGACGCCGCGTGAGGGAAGAAGGTCTTCGGATTGTAAACCTCTGTTGTCAGGGACGATGATGACGGTACCTGACGAGGAAGCCACGGCTAACTACGTGCCAGCAGCCGCGGTAAAACGTAGGTGGCAAGCGTTGTCCGGAATTACTGGGTGTAAAGGGAGCGCAGGCGGGAGAGCAAGTTGGGAGTGAAATCTGTGGGCTCAACCCACAAATTGCTTTCAAAACTGTTTTTCTTGAGTGGTGTAGAGGTAGGCGGAATTCCCGGTGTAGCGGTGGAATGCGTAGATATCGGGAGGAACACCAGTGGCGAAGGCGGCCTACTGGGCACTAACTGACGCTGAGGCTCGAAAGCATGGGTAGCAAACA</t>
  </si>
  <si>
    <t>ASV329</t>
  </si>
  <si>
    <t>TGGGGAATATTGGGCAATGGGCGCAAGCCTGACCCAGCAACGCCGCGTGAAGGAAGAAGGCCCTCGGGTTGTAAACTTCTTTTATTCGGGACGAAACAAATGACGGTACCGAATGAATAAGCCACGGCTAACTACGTGCCAGCAGCCGCGGTAATACGTAGGTGGCAAGCGTTATCCGGATTTACTGGGTGTAAAGGGCGTGTAGGCGGGAGAGCAAGTCAGACGTGAAATTCCAGGGCTCAACCCTGGAACTGCGTTTGAAACTGTTCTTCTTGAGTGATGGAGAGGCAGGCGGAATTCCGTGTGTAGCGGTGAAATGCGTAGATATACGGAGGAACACCAGTGGCGAAGGCGGCCTGCTGGACATTAACTGACGCTGAGGCGCGAAAGCGTGGGGAGCAAACA</t>
  </si>
  <si>
    <t>ASV330</t>
  </si>
  <si>
    <t>Micrococcales</t>
  </si>
  <si>
    <t>Micrococcaceae</t>
  </si>
  <si>
    <t>Rothia</t>
  </si>
  <si>
    <t>TGGGGAATATTGCACAATGGGCGCAAGCCTGATGCAGCGACGCCGCGTGAGGGATGACGGCCTTCGGGTTGTAAACCTCTTTCAGCATCGAAGAAGCGAAAGTGACGGTAGGTGCAGAAGAAGCGCCGGCTAACTACGTGCCAGCAGCCGCGGTAATACGTAGGGCGCGAGCGTTGTCCGGAATTATTGGGCGTAAAGAGCTTGTAGGCGGTTTGTCGCGTCTGCTGTGAAAGCCCGGGGCTTAACCCCGGGTTTGCAGTGGGTACGGGCTAACTAGAGTGCAGTAGGGGAGACTGGAATTCCTGGTGTAGCGGTGGAATGCGCAGATATCAGGAGGAACACCGATGGCGAAGGCAGGTCTCTGGGCTGTAACTGACGCTGAGAAGCGAAAGCATGGGGAGCAAACA</t>
  </si>
  <si>
    <t>ASV331</t>
  </si>
  <si>
    <t>TGGGGAATATTGCACAATGGGGGAAACCCTGATGCAGCGACGCCGCGTGAGCGAAGAAGTATTTCGGTATGTAAAGCTCTATCAGCAGGGAAGAAAATGACGGTACCTGAGTAAGAAGCTCCGGCTAAATACGTGCCAGCAGCCGCGGTAATACGTATGGAGCAAGCGTTATCCGGATTTACTGGGTGTAAAGGGAGCGTAGGCGGCCCGCCAAGTCTGATGTGAAATACCGGGGCTCAACCCCGGGGCTGCATTGGAAACTGGCAGGCTGGAGTGTCGGAGAGGCAGGCGGAATTCCTAGTGTAGCGGTGAAATGCGTAGATATTAGGAGGAACACCAGTGGCGAAGGCGGCCTGCTGGACGATGACTGACGCTGAGGCTCGAAAGCGTGGGGAGCAAACA</t>
  </si>
  <si>
    <t>ASV332</t>
  </si>
  <si>
    <t>TCGGGAATATTGCGCAATGGAGGAAACTCTGACGCAGTGACGCCGCGTATAGGAAGAAGGTTTTCGGATTGTAAACTATTGTCGTTAGGGAAGAAAAAAGACAGTACCTAAGGAGGAAGCTCCGGCTAACTACGTGCCAGCAGCCGCGGTAATACGTAGGGAGCGAGCGTTATCCGGATTTATTGGGTGTAAAGGGTGCGTAGACGGGTTAGCAAGTTAGTTGTGAAATCCCTCGGCTTAACTGAGGAACTGCAACTAAAACTGCCAATCTTGAGTGCAGGAGAGGTAAGTGGAATTCCTAGTGTAGCGGTGAAATGCGTAGATATTAGGAGGAACACCAGTGGCGAAGGCGACTTACTGGACTGTAACTGACGTTGAGGCACGAAAGTGTGGGGAGCAAACA</t>
  </si>
  <si>
    <t>ASV333</t>
  </si>
  <si>
    <t>TGAGGAATATTGGTCAATGGGCGAGAGCCTGAACCAGCCAAGTCGCGTGAAGGATGACGGCCCTACGGGTTGTAAACTTCTTTTGTCAGGGAGCAATTGAGTCCACGTGTGGGCTTAGCGAGAGTACCTGAAGAAAAAGCATCGGCTAACTCCGTGCCAGCAGCCGCGGTAATACGGAGGATGCGAGCGTTATCCGGATTTATTGGGTTTAAAGGGTGCGTAGGCGGAATATCAAGTCAGCGGTAAAAATTCGGGGCTCAACCCCGTCGTGCCGTTGAAACTGATGTTCTTGAGTGGGCGAGAAGTATGCGGAATGCGTGGTGTAGCGGTGAAATGCATAGATATCACGCAGAACTCCGATTGCGAAGGCAGCATACCGGCGCCCAACTGACGCTGAAGCACGAAAGCGTGGGTATCGAACA</t>
  </si>
  <si>
    <t>ASV334</t>
  </si>
  <si>
    <t>TAGGGAATTTTCGGCAATGGACGAAAGTCTGACCGAGCAACGCCGCGTGAGGGAGGAAGTACTTCGGTATGTAAACCTCTGTTATAAAGGAAGAACGGTATAATCAGGGAATGGGTTATAAGTGACGGTACTTTATGAGGAAGCCACGGCTAACTACGTGCCAGCAGCCGCGGTAATACGTAGGTGGCGAGCGTTATCCGGAATCATTGGGCGTAAAGAGGGAGCAGGCGGCAGCAAGGGTCTGCGGTGAAAGACCGAAGCTAAACTTCGGTAAGCCGTGGAAACCGGGCAGCTAGAGAGCATCAGAGGATCGCGGAATTCCATGTGTAGCGGTGAAATGCGTAGATATATGGAGGAACACCAGTGGCGAAGGCGGCGATCTGGGGTGCAACTGACGCTCAGTCCCGAAAGCGTGGGGAGCAAATA</t>
  </si>
  <si>
    <t>ASV335</t>
  </si>
  <si>
    <t>TGGGGGATATTGCGCAATGGGGGCAACCCTGACGCAGCAACGCCGCGTGAAGGATGAAGGTTTTCGGATTGTAAACTTCTTTTATTAAGGACGAAATTTGACGGTACTTAATGAATAAGCTCCGGCTAACTACGTGCCAGCAGCCGCGGTAATACGTAGGGAGCAAGCGTTGTCCGGATTTACTGGGTGTAAAGGGTGCGTAGGCGGCTTTGCAAGTCAGATGTGAAATCTATGGGCTCAACCCATAAACTGCATTTGAAACTGTAGAGCTTGAGTGAAGTAGAGGCAGGCGGAATTCCCCGTGTAGCGGTGAAATGCGTAGAGATGGGGAGGAACACCAGTGGCGAAGGCGGCCTGCTGGGCTTTAACTGACGCTGAGGCACGAAAGCGTGGGTAGCAAACA</t>
  </si>
  <si>
    <t>ASV336</t>
  </si>
  <si>
    <t>TGGGGAATATTGCACAATGGGGGAAACCCTGATGCAGCGACGCCGCGTGAGCGATGAAATATTTCGGTATGTAAAGCTCTATCAGCAGGGAAGAAAATGACGGTACCTGACTAAGAAGCCCCGGCTAACTACGTGCCAGCAGCCGCGGTAATACGTAGGGGGCAAGCGTTATCCGGATTTACTGGGTGTAAAGGGAGCGTAGACGGCATGGCAAGCCAGATGTGAAAGCCCGGGGCTCAACCCCGGGACTGCATTTGGAACTGTCAGGCTAGAGTGTCGGAGAGGAAAGCGGAATTCCTAGTGTAGCGGTGAAATGCGTAGATATTAGGAGGAACACCAGTGGCGAAGGCGGCTTTCTGGACGATGACTGACGTTGAGGCTCGAAAGCGTGGGGAGCAAACA</t>
  </si>
  <si>
    <t>ASV337</t>
  </si>
  <si>
    <t>TGGGGAATATTGCACAATGGGGGAAACCCTGATGCAGCGACGCCGCGTGAGCGAT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</t>
  </si>
  <si>
    <t>ASV338</t>
  </si>
  <si>
    <t>TGAGGAATATTGGTCAATGGGCGAGAGCCTGAACCAGCCAAGTCGCGTGAGGGAAGACGGTCCTATGGATTGTAAACCTCTTTTGTCGGGGAGCAAAAAGGCCTCGTGAGGCCACAAGTGAGAGTACCCGAAGAAAAAGCATCGGCTAACTCCGTGCCAGCAGCCGCGGTAATACGGAGGATGCGAGCGTTATCCGGATTTATTGGGTTTAAAGGGTGCGTAGGCGGACTGGAAAGTCAGCGGTAAAATCGAGAGGCTCAACCTCTTTCCGCCGTTGAAACTGTCGGTCTTGAGTGGGCGAGAAGTATGCGGAATGCGTGGTGTAGCGGTGAAATGCATAGATATCACGCAGAACTCCGATTGCGAAGGCAGCATACCGGCGCCCGACTGACGCTGAGGCACGAAAGCGTGGGTATCGAACA</t>
  </si>
  <si>
    <t>ASV339</t>
  </si>
  <si>
    <t>TGGGGGATATTGCACAATGGGGGAAACCCTGATGCAGCGACGCCGCGTGAGTGAAGAAGTATTTCGGTATGTAAAGCTCTATCAGCAGGGACGAAAATGACGGTACCTGAGTAAGAAGCCCCGGCTAACTACGTGCCAGCAGCCGCGGTAATACGTAGGGGGCAAGCGTTATCCGGATTTACTGGGTGTAAAGGGAGCGTAGACGGTTAAGCAAGTCTGGAGTGAAAGGCGGGGGCTCAACCCCCGGACTGCTCTGGAAACTGTGTAACTAGAGTGCAGGAGGGGTAAGTGGAATTCCTAGTGTAGCGGTGAAATGCGTAGATATTAGGAGGAACACCAGTGGCGAAGGCGGCTTACTGGACTGTAACTGACGTTGAGGCTCGAAAGCGTGGGGAGCAAACA</t>
  </si>
  <si>
    <t>ASV340</t>
  </si>
  <si>
    <t>TGGGGGATATTGCACAATGGGGGAAACCCTGATGCAGCGACGCCGCGTGGAGGAAGAAGGTTTTCGGATTGTAAACTCCTGTCGTTAGGGACGATAATGACGGTACCTAACAAGAAAGCACCGGCTAACTACGTGCCAGCAGCCGCGGTAAAACGTAGGGTGCAAGCGTTGTCCGGAATTACTGGGTGTAAAGGGAGCGCAGGCGGACCGGCAAGTTGGAAGTGAAAACTATGGGCTCAACCCATAAATTGCTTTCAAAACTGCTGGCCTTGAGTAGTGCAGAGGTAGGTGGAATTCCCAGTGTAGCGGTGGAATGCGTAGATATCGGGAGGAACACCAGTGGCGAAGGCGACCTACTGGGCACCAACTGACGCTGAGGCTCGAAAGCATGGGTAGCAAACA</t>
  </si>
  <si>
    <t>ASV341</t>
  </si>
  <si>
    <t>TGAGGAATATTGGTCAATGGACGGAAGTCTGAACCAGCCATGCCGCGTGCAGGAAGACGGCTCTATGAGTTGTAAACTGCTTTTGTACAAGGGTAAACCTGAATACGTGTATTCAGCTGAAAGTATTGTACGAATAAGGATCGGCTAACTCCGTGCCAGCAGCCGCGGTAATACGGAGGATCCAAGCGTTATCCGGATTTATTGGGTTTAAAGGGTGCGTAGGCGGATTGATAAGTTAGAGGTGAAATGTCCGAGCTCAACTCGGGAACTGCCTCTAATACTGTTGATCTAGAGAGTAGATGCGGTAGGCGGAATGTATGGTGTAGCGGTGAAATGCTTAGAGATCATACAGAACACCGATTGCGAAGGCAGCTTACCAATCTATATCTGACGTTGAGGCACGAAAGCGTGGGGAGCAAACA</t>
  </si>
  <si>
    <t>ASV342</t>
  </si>
  <si>
    <t>TGGGGAATATTGCACAATGGGGGAAACCCTGATGCAGCGACGCCGCGTGAGCGAAGAAGTATTTCGGTATGTAAAGCTCTATCAGCAGGGAAGAAACTGACGGTACCTGACTAAGAAGCACCGGCTAAATACGTGCCAGCAGCCGCGGTAATACGTATGGTGCAAGCGTTATCCGGATTTACTGGGTGTAAAGGGAGCGTAGACGGATGTGCAAGTCTGGAGTGAAAACCCGGGGCTCAACCCCGGGACTGCTTTGGAAACTGTGTATCTAGAGTGCTGGAGAGGCAAGTGGAATTCCTAGTGTAGCGGTGAAATGCGTAGATATTAGGAGGAACACCAGTGGCGAAGGCGGCTTGCTGGACAGTAACTGACGTTGAGGCTCGAAAGCGTGGGGAGCAAACA</t>
  </si>
  <si>
    <t>ASV343</t>
  </si>
  <si>
    <t>TGGGGGATATTGCACAATGGGGGGAACCCTGATGCAGCGACGCCGCGTGGGTGAAGGAGCGTTTCGGCGCGTAAAGCCCTATCGGCAGGGAAGAAGGAGGACGGTACCTGACTAAGAAGCCCCGGCTAACTACGTGCCAGCAGCCGCGGTAATACGTAGGGGGCAAGCGTTATCCGGATTTACTGGGTGTAAAGGGGGCGCAGACGGCAGCGCAAGCCAGGAGTGAAAGCCCGGGGCCCAACCCCGGGACTGCTCTTGGAACTGCGCGGCTGGAGTGCAGGAGGGGCAGGCGGAATTCCTGGTGTAGCGGTGAAATGCGTAGATATCAGGAGGAACACCGGTGGCGAAGGCGGCCTGCTGGACTGCGACTGACGTTGAGGCCCGAAAGCGTGGGGAGCAAACA</t>
  </si>
  <si>
    <t>ASV344</t>
  </si>
  <si>
    <t>TGGGGAATATTGCACAATGGGGGAAACCCTGATGCAGCGACGCCGCGTGAGCGAAGAAGTATTTCGGTATGTAAAGCTCTATCAGCAGGGAAGAAAATGACGGTACCTGAGTAAGAAGCTCCGGCTAAATACGTGCCAGCAGCCGCGGTAATACGTATGGAGCAAGCGTTATCCGGATTTACTGGGTGTAAAGGGAGCGCAGGCGGCCTAGCAAGTCTGATGTGAAATACCGGGGCTCAACCCCGGAGCTGCATTGGAAACTGTGAGGCTGGAGTGTCGGAGAGGCAGGCGGAATTCCTAGTGTAGCGGTGAAATGCGTAGATATTAGGAGGAACACCAGTGGCGAAGGCGGCCTGCTGGACGATGACTGACGCTGAGGCTCGAAAGCGTGGGGAGCAAACA</t>
  </si>
  <si>
    <t>ASV345</t>
  </si>
  <si>
    <t>TGGGGAATATTGGGCAATGGGCGCAAGCCTGACCCAGCAACGCCGCGTGAAGGAAGAAGGCTTTCGGGTTGTAAACTTCTTTTCTCAGGGACGAACAAATGACGGTACCTGAGGAATAAGCCACGGCTAACTACGTGCCAGCAGCCGCGGTAATACGTAGGTGGCAAGCGTTATCCGGATTTACTGGGTGTAAAGGGCGTGTAGGCGGGAAGGCAAGTCAGATGTGAAAACTATGGGCTCAACCCATAGCCTGCATTTGAAACTGTTTTTCTTGAGTGCTGGAGAGGCAATCGGAATTCCGTGTGTAGCGGTGAAATGCGTAGATATACGGAGGAACACCAGTGGCGAAGGCGGATTGCTGGACAGTAACTGACGCTGAGGCGCGAAAGCGTGGGGAGCAAACA</t>
  </si>
  <si>
    <t>ASV346</t>
  </si>
  <si>
    <t>TGGGGAATATTGCACAATGGGGGAAACCCTGATGCAGCAACGCCGCGTGAGTGAAGAAGTATTTCGGTATGTAAAGCTCTATCAGCAGGGAAGAAAATGACGGTACCTGACTAAGAAGCCCCGGCTAACTACGTGCCAGCAGCCGCGGTAATACGTAGGGGGCAAGCGTTATCCGGATTTACTGGGTGTAAAGGGAGCGTAGACGGCGAAGCAAGTCTGAAGTGAAAGCCCGTGGCTCAACCGCGGAACGGCTTTGGAAACTGTTTTGCTAGAGTGCTGGAGAGGCAAGCGGAATTCCTAGTGTAGCGGTGAAATGCGTAGATATTAGGAGGAACACCAGTGGCGAAGGCGGCTTGCTGGACAGTAACTGACGTTGAGGCTCGAAAGCGTGGGGAGCAAACA</t>
  </si>
  <si>
    <t>ASV347</t>
  </si>
  <si>
    <t>TGGGGAATATTGGGCAATGGGCGCAAGCCTGACCCAGCAACGCCGCGTGAAGGAAGAAGGCTTTCGGGTTGTAAACTTCTTTTGTCAGGGAAGAGCAGAAGACTGTACCTGACGAATAAGCTCCGGCTAACTACGTGCCAGCAGCCGCGGTAATACGTAGGGAGCGAGCGTTGTCCGGATTTACTGGGTGTAAAGGGCGTGTAGGCGGGATTGCAAGTCAGATGTGAAATTCCGGGGCTCAACCCCGGAACTGCATTTGAAACTGTAGTTCTTGAGTACTGGAGAGGCAGGCGGAATTCCTAGTGTAGCGGTGAAATGCGTAGATATTAGGAGGAACACCAGTGGCGAAGGCGGCCTGCTGGACAGCAACTGACGCTGAGGCGCGAAAGCGTGGGGAGCAAACA</t>
  </si>
  <si>
    <t>ASV348</t>
  </si>
  <si>
    <t>TGAGGAATATTGGTCAATGGGCGCAAGCCTGAACCAGCCAAGTCGCGTGAGGGAAGACGGTCCTATGGATTGTAAACCTCTTTTGTCGGGGAGCAAAGCGCGGTACGAGTACCGCGAAGGAGAGTACCCGAAGAAAAAGCATCGGCTAACTCCGTGCCAGCAGCCGCGGTAATACGGAGGATGCGAGCGTTATCCGGATTTATTGGGTTTAAAGGGTGCGTAGGCGGATTTGTAAGTCAGCGGTAAAAATGCGGTGCTCAACGCCGTATCGCCGTTGAAACTGCGGGTCTTGAGTGAGCGAGAAGTATGCGGAATGCGTGGTGTAGCGGTGAAATGCATAGATATCACGCAGAACTCCGATTGCGAAGGCAGCATACCGGCGCTCAACTGACGCTGAGGCACGAAAGCGTGGGGATCGAACA</t>
  </si>
  <si>
    <t>ASV349</t>
  </si>
  <si>
    <t>TGAGGAATATTGGTCAATGGGCGCTAGCCTGAACCAGCCAAGTAGCGTGAAGGATGACTGCCCTATGGGTTGTAAACTTCTTTTATATGGGAATAAAGTGCAGTATGTATACTGCTTTGCATGTACCTTATGAATAAGGATCGGCTAACTCCGTGCCAGCAGCCGCGGTAATACGGAGGATTCGAGCGTTATCCGGATTTATTGGGTTTAAAGGGAGCGTAGGCGGGTTGTTAAGTCAGTTGTGAAAGTTTGCGGCTCAACCGTAAAATTGCAGTTGATACTGGCATCCTTGAGTACAGTAGAGGTAGGCGGAATTCGTGGTGTAGCGGTGAAATGCTTAGATATCACGAAGAACTCCGATTGCGAAGGCAGCCTGCTGGACTGTAACTGACGCTGATGCTCGAAAGTGTGGGTATCAAACA</t>
  </si>
  <si>
    <t>ASV350</t>
  </si>
  <si>
    <t>TGGGGGATATTGCACAATGGGCGAAAGCCTGATGCAGCGACGCCGCGTGAGGGAAGACGGTCTTCGGATTGTAAACCTCTGTCTTTGGGGAAGAAAATGACGGTACCCAAAGAGGAAGCTCCGGCTAACTACGTGCCAGCAGCCGCGGTAATACGTAGGGAGCAAGCGTTGTCCGGAATTACTGGGTGTAAAGGGAGCGTAGGCGGGATGGCAAGTAGAATGTTAAATCCATCGGCTCAACCGGTGGCTGCGTTCTAAACTGCCGTTCTTGAGTGAAGTAGAGGCAGGCGGAATTCCTAGTGTAGCGGTGAAATGCGTAGATATTAGGAGGAACACCAGTGGCGAAGGCGGCCTGCTGGGCTTTAACTGACGCTGAGGCTCGAAAGCGTGGGGAGCAAACA</t>
  </si>
  <si>
    <t>ASV351</t>
  </si>
  <si>
    <t>TGGGGAATATTGCACAATGGGGGAAACCCTGATGCAGCGACGCCGCGTGAAGGATGAAGTATTTCGGTATGTAAACTTCTATCAGCAGGGAAGAAAATGACGGTACCTGACTAAGAAGCCCCGGCTAACTACGTGCCAGCAGCCGCGGTAATACGTAGGGGGCAAGCGTTATCCGGATTTACTGGGTGTAAAGGGAGCGTAGACGGCTGTGCAAGTTTGAAGTGAAAGGCAAGGGCTCAACCTTTGGACTGCTTTGAAAACTGTGCAGCTAGAGTGTCGGAGAGGTAAGTGGAATTCCTAGTGTAGCGGTGAAATGCGTAGATATTAGGAGGAACACCAGTGGCGAAGGCGGCTTACTGGACGATGACTGACGTTGAGGCTCGAAAGCGTGGGGAGCAAACA</t>
  </si>
  <si>
    <t>ASV352</t>
  </si>
  <si>
    <t>TGGGGAATATTGCACAATGGGGGAAACCCTGATGCAGCGACGCCGCGTGAAGGAAGAAGTATTTCGGTATGTAAACTTCTATCAGCAGGGAAGAAAATGACGGTACCTGACTAAGAAGCCCCGGCTAACTACGTGCCAGCAGCCGCGGTAATACGTAGGGGGCAAGCGTTATCCGGATTTACTGGGTGTAAAGGGAGCGTAGACGGATGTGCAAGCCAGATGTGAAAACCCGGGGCTCAACCCCGGGACTGCATTTGGAACTGTGCATCTAGAGTGCTGGAGAGGTAAGTGGAATTCCTAGTGTAGCGGTGAAATGCGTAGATATTAGGAGGAACACCAGTGGCGAAGGCGGCTTACTGGACAGTAACTGACGTTGAGGCTCGAAAGCGTGGGGAGCAAACA</t>
  </si>
  <si>
    <t>ASV353</t>
  </si>
  <si>
    <t>TGGGGAATATTGCACAATGGGGGAAACCCTGATGCAGCGACGCCGCGTGAGCGAAGAAGTATTTCGGTATGTAAAGCTCTATCAGCAGGGAAGAAAATGACGGTACCTGACTAAGAAGCACCGGCTAAATACGTGCCAGCAGCCGCGGTAATACGTATGGTGCAAGCGTTATCCGGATTTACTGGGTGTAAAGGGAGCGTAGACGGATGGGCAAGTCTGATGTGAAAACCCGGGGCTCAACCCCGGGACTGCATTGGAAACTGTTCATCTAGAGTGCTGGAGAGGTAAGTGGAATTCCTAGTGTAGCGGTGAAATGCGTAGATATTAGGAGGAACACCAGTGGCGAAGGCGGCTTACTGGACAGTAACTGACGTTGAGGCTCGAAAGCGTGGGGAGCAAACA</t>
  </si>
  <si>
    <t>ASV354</t>
  </si>
  <si>
    <t>TGGGGAATATTGCACAATGGGGGAAACCCTGATGCAGCGACGCCGCGTGAAGGAAGAAGTATTTCGGTATGTAAACTTCTATCAGCAGGGAAGAAAATGACGGTACCTGACTAAGAAGCACCGGCTAAATACGTGCCAGCAGCCGCGGTAATACGTATGGTGCAAGCGTTATCCGGATTTACTGGGTGTAAAGGGAGCGTAGACGGAGAGGCAAGTCTGGAGTGAAAACCCAGGGCTCAACCCTGGGACTGCTTTGGAAACTGCAATTCTAGAGTGCCGGAGAGGTAAGCGGAATTCCTAGTGTAGCGGTGAAATGCGTAGATATTAGGAGGAACACCAGTGGCGAAGGCGGCTTACTGGACGGTGACTGACGTTGAGGCTCGAAAGCGTGGGGAGCAAACA</t>
  </si>
  <si>
    <t>ASV355</t>
  </si>
  <si>
    <t>TGGGGAATATTGCACAATGGGCGAAAGCCTGATGCAGCAACGCCGCGTGAGCGATGAAGGCCTTCGGGTCGTAAAGCTCTGTCCTCAAGGAAGATAATGACGGTACTTGAGGAGGAAGCCCCGGCTAACTACGTGCCAGCAGCCGCGGTAATACGTAGGGGGCTAGCGTTATCCGGAATTACTGGGCGTAAAGGGTGCGTAGGTGGTTTCTTAAGTCAGAGGTGAAAGGCTACGGCTCAACCGTAGTAAGCCTTTGAAACTGGGGGACTTGAGTGCAGGAGAGGAGAGTGGAATTCCTAGTGTAGCGGTGAAATGCGTAGATATTAGGAGGAACACCAGTTGCGAAGGCGGCTCTCTGGACTGTAACTGACACTGAGGCACGAAAGCGTGGGGAGCAAACA</t>
  </si>
  <si>
    <t>ASV356</t>
  </si>
  <si>
    <t>TGAGGAATATTGGTCAATGGGCGGAAGCCTGAACCAGCCAAGTCGCGTGAGGGATGACGGTCCTACGGATTGTAAACCTCTTTTGCCGGGGAGCAAGTCGCGGTACGCGTACCGCGACGGAGAGTACCCGGAGAAAAAGCATCGGCTAACTCCGTGCCAGCAGCCGCGGTAATACGGAGGATGCGAGCGTTATCCGGATTTATTGGGTTTAAAGGGTGCGTAGGCGGGCTCTTAAGTCAGCGGTAAAAATGCGGCGCTCAACGCCGTCGAGCCGTTGAAACTGGGAGCCTAGAGTGGGCGAGAAGTATGCGGAATGCGTGGTGTAGCGGTGAAATGCATAGATATCACGCAGAACTCCGATTGCGAAGGCAGCATACCGGCGCCCAACTGACGCTGAGGCACGAAAGCGTGGGTATCGAACA</t>
  </si>
  <si>
    <t>ASV357</t>
  </si>
  <si>
    <t>TTGGGAATATTGGACAATGGAGGAAACTCTGATCCAGTGACGCCGCGTGAAGGAAGAAGGTCTTCGGATTGTAAACTTATTTTGTCAGGGAAGAAAAAAATGACTGTACCTGAAGAAAAAGCACCGGCTAACTACGTGCCAGCAGCCGCGGTAATACGTAGGGTGCAAGCGTTATCCGGATTTACTGGGTGTAAAGGGCGAGTAGACGGCGTTGCAAGTCAGATGTGAAAACCTAGGGCTCAACCGTAGGACTGCATCTGAAACTGTAATGCTAGAGTGCAGGAGAGGTAAGCGGAATTCCTAGTGTAGCGGTGAAATGCGTAGATATTAGGAGGAACACCAGTGGCGAAGGCGGCTTACTGGACTGTAACTGACGTTGAGGAGCGAAAGTGTGGGGAGCAAACA</t>
  </si>
  <si>
    <t>ASV358</t>
  </si>
  <si>
    <t>TGGGGAATATTGCACAATGGGGGAAACCCTGATGCAGCGACGCCGCGTGAGCGATGAAGTATTTCGGTATGTAAAGCTCTATCAGCAGGGAAGAAAATGACGGTACCTGACTAAGAAGCCCCGGCTAACTACGTGCCAGCAGCCGCGGTAATACGTAGGGGGCAAGCGTTATCCGGATTTACTGGGTGTAAAGGGAGCGTAGACGGCGGTGCAAGCCAGATGTGAAAGCCCGGGGCTCAACCCCGGGACTGCATTTGGAACTGTATAGCTGGAGTGTCGGAGAGGCAGGCGGAATTCCTAGTGTAGCGGTGAAATGCGTAGATATTAGGAGGAACACCAGTGGCGAAGGCGGCCTGCTGGACGATGACTGACGTTGAGGCTCGAAAGCGTGGGGAGCAAACA</t>
  </si>
  <si>
    <t>ASV359</t>
  </si>
  <si>
    <t>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CAAGTGGAATTCCTAGTGTAGCGGTGAAATGCGTAGATATTAGGAGGAACACCAGTGGCGAAGGCGGCTTGCTGGACAGTAACTGACGTTGAGGCTCGAAAGCGTGGGGAGCAAACA</t>
  </si>
  <si>
    <t>ASV360</t>
  </si>
  <si>
    <t>[Eubacterium] xylanophilum group</t>
  </si>
  <si>
    <t>TGGGGAATATTGCACAATGGGGGAAACCCTGATGCAGCGACGCCGCGTGAGTGAAGAAGTATTTCGGTATGTAAAGCTCTATCAGCAGGGAAGATAATGACGGTACCTGACTAAGAAGCCCCGGCTAACTACGTGCCAGCAGCCGCGGTAATACGTAGGGGGCAAGCGTTATCCGGATTTACTGGGTGTAAAGGGAGCGTAGGTGGCAAGGCAAGTCAGATGTGAAAGCCCGGGGCTCAACCCCGGTACTGCATTTGAAACTGTCTAGCTAGAGTGCAGGAGAGGTAAGTGGAATTCCTAGTGTAGCGGTGAAATGCGTAGATATTAGGAGGAACACCAGTGGCGAAGGCGGCTTACTGGACTGTAACTGACACTGAGGCTCGAAAGCGTGGGGAGCAAACA</t>
  </si>
  <si>
    <t>ASV361</t>
  </si>
  <si>
    <t>TAGGGAATTTTCGTCAATGGGGGGAACCCTGAACGAGCAATGCCGCGTGAGTGAAGAAGGCCTTCGGGTCGTAAAGCTCTGTTGTAAGAGAAAAACGGTAATGATAGGGAATGATCATTAAGTGATGGTATCTTACGAGGAAGCCACGGCTAACTACGTGCCAGCAGCCGCGGTAATACGTAGGTGGCAAGCGTTATCCGGAATGATTGGGCGTAAAGGGTGCGCAGGCGGATGTATAAGTCTGAAGTAAAAGCCATCGGCTCAACCGATGTAAGCTTTGGAAACTGTAGATCTAGAGTGCAGGAGAGGACAGTGGAATTCCATGTGTAGCGGTAAAATGCGTAGATATATGGAGGAACACCAGTGGCGAAGGCGGCTGTCTGGCCTGTAACTGACGCTGAGGCACGAAAGCGTGGGGAGCAAATA</t>
  </si>
  <si>
    <t>ASV362</t>
  </si>
  <si>
    <t>TGGGGAATATTGCACAATGGGGGAAACCCTGATGCAGCGACGCCGCGTGAAGGAAGAAGTATTTCGGTATGTAAACTTCTATCAGCAGGGAAGAAATTGACGGTACCTGACTAAGAAGCACCGGCTAAATACGTGCCAGCAGCCGCGGTAATACGTATGGTGCAAGCGTTATCCGGATTTACTGGGTGTAAAGGGAGCGTAGACGGAGAGGCAAGTCTGAAGTGAAAGCCCGGGGCTCAACCCCGGGACTGCTTTGGAAACTGCAGTTCTAGAGTGCCGGAGAGGTAAGCGGAATTCCTAGTGTAGCGGTGAAATGCGTAGATATTAGGAGGAACACCAGTGGCGAAGGCGGCTTACTGGACGGTGACTGACGTTGAGGCTCGAAAGCGTGGGGAGCAAACA</t>
  </si>
  <si>
    <t>ASV363</t>
  </si>
  <si>
    <t>TGGGGAATATTGCACAATGGGGGAAACCCTGATGCAGCGACGCCGCGTGGAGGAAGAAGGTTTTCGGATTGTAAACTCCTGTCTTCGGGGACGATAATGACGGTACCCGAGGAGGAAGCCACGGCTAACTACGTGCCAGCAGCCGCGGTAAAACGTAGGTGGCAAGCGTTGTCCGGAATTACTGGGTGTAAAGGGAGCGCAGGCGGGTCGGCAAGTTGGAGGTGAAAGCTGTGGGCTCAACTCACAAACTGCCTTCAAAACTGCCGGTCTTGAGTGGTGTAGAGGTAGGCGGAATTCCCGGTGTAGCGGTGGAATGCGTAGATATCGGGAGGAACACCAGTGGCGAAGGCGGCCTACTGGGCACTAACTGACGCTGAGGCTCGAAAGCATGGGTAGCAAACA</t>
  </si>
  <si>
    <t>ASV364</t>
  </si>
  <si>
    <t>TGGGGGATATTGCACAATGGGGGGAACCCTGATGCAGCGACGCCGCGTGGGTGAAGGAGCGTTTCGGCGCGTAAAGCCCTATCGGCAGGGAAGAAGACGACGGTACCTGACCAAGAAGCCCCGGCTAACTACGTGCCAGCAGCCGCGGTAATACGTAGGGGGCAAGCGTTATCCGGATTTACTGGGTGTAAAGGGGGCGCAGACGGCAATGCAAGCCAGGAGTGAAAGCCCGGGGCCCAACCCCGGGACTGCTCTTGGAACTGCATGGCTGGAGTACAGGAGGGGCAGGCGGAATTCCTAGTGTAGCGGTGAAATGCGTAGATATTAGGAGGAACACCGGTGGCGAAGGCGGCCTGCTGGACTGTGACTGACGTTGAGGCCCGAAGGCGTGGGGAGCAAACA</t>
  </si>
  <si>
    <t>ASV365</t>
  </si>
  <si>
    <t>TGGGGAATATTGGGCAATGGGCGCAAGCCTGACCCAGCAACGCCGCGTGAAGGAAGAAGGCCCTCGGGTTGTAAACTTCTTTTATCAGGGACGAAGAAGTGACGGTACCTGATGAATAAGCCACGGCTAACTACGTGCCAGCAGCCGCGGTAATACGTAGGTGGCAAGCGTTATCCGGATTTACTGGGTGTAAAGGGCGTGTAGGCGGGATGGTAAGTCAGATGTGAAAACTCAGGGCTCAACCCTGAGCCTGCATTTGAAACTATCGTTCTTGAGTGATGGAGAGGCAGGCGGAATTCCGTGTGTAGCGGTGAAATGCGTAGATATACGGAGGAACACCAGTGGCGAAGGCGGCCTGCTGGACATTAACTGACGCTGAGGCGCGAAAGCGTGGGGAGCAAACA</t>
  </si>
  <si>
    <t>ASV366</t>
  </si>
  <si>
    <t>TGGGGAATATTGGGCAATGGGCGCAAGCCTGACCCAGCAACGCCGCGTGAAGGAAGAAGGCCCTCGGGTTGTAAACTTCTTTTATCAAGGACGAAACAAATGACGGTACTTGATGAATAAGCCACGGCTAACTACGTGCCAGCAGCCGCGGTAATACGTAGGTGGCAAGCGTTATCCGGATTTACTGGGTGTAAAGGGCGTGTAGGCGGGACTGCAAGTCAGATGTGAAAACCATGGGCTCAACCCATGGCCTGCATTTGAAACTGTAGTTCTTGAGTGTTGGAGAGGCAGGCGGAATTCCGTGTGTAGCGGTGAAATGCGTAGATATACGGAGGAACACCAGTGGCGAAGGCGGCCTGCTGGACAATAACTGACGCTGAGGCGCGAAAGCGTGGGGAGCAAACA</t>
  </si>
  <si>
    <t>ASV367</t>
  </si>
  <si>
    <t>TGGGGAATATTGGGCAATGGGCGCAAGCCTGACCCAGCAACGCCGCGTGAAGGAAGAAGGCCCTCGGGTTGTAAACTTCTTTTAACAGGGACGAAGGAAGTGACGGTACCTGTTGAATAAGCCACGGCTAACTACGTGCCAGCAGCCGCGGTAATACGTAGGTGGCAAGCGTTATCCGGATTTACTGGGTGTAAAGGGCGTGTAGGCGGGGAAGCAAGTCAGATGTGAAATTCCAGGGCTCAACCCTGGAACTGCATTTGAAACTGTTTTTCTTGAGTGATGGAGAGGCAGGCGGAATTCCGTGTGTAGCGGTGAAATGCGTAGATATACGGAGGAACACCAGTGGCGAAGGCGGCCTGCTGGACATTAACTGACGCTGAGGCGCGAAAGCGTGGGGAGCAAACA</t>
  </si>
  <si>
    <t>ASV368</t>
  </si>
  <si>
    <t>TGGGGGATATTGCACAATGGGGGAAACCCTGATGCAGCAACGCCGCGTGAGTGACGAAGGTCTTCGGATTGTAAAACTCTGTTCTTGGTGAAGATAATGACGGTAGCCAAGGAGAAAGCTCCGGCTAACTACGTGCCAGCAGCCGCGGTAATACGTAGGGAGCGAGCGTTGTCCGGAATTACTGGGTGTAAAGGGTGCGTAGGCGGCCTTGCAAGTCAGGCGTGAAAACCATGGGCTCAACCCGTGGACTGCGTTTGAAACTGTGAGGCTTGAGTGAAGTAGAGGTAGGCGGAATTCCCGGTGTAGCGGTGAAATGCGTAGAGATCGGGAGGAACACCAGTGGCGAAGGCGGCCTACTGGGCTTTAACTGACGCTGAGGCACGAAAGCATGGGTAGCAAACA</t>
  </si>
  <si>
    <t>ASV369</t>
  </si>
  <si>
    <t>TGGGGAATATTGCACAATGGGGGAAACCCTGATGCAGCAACGCCGCGTGAGTGAGGAAGTATTTCGGTATGTAAAGCTCTATCAGCAGGGAATAGAAAAGAAGGTACCTGAAAAAGAAGCCCCGGCTAACTACGTGCCAGCAGCCGCGGTAATACGTAGGGGGCAAGCGTTATCCGGATTTACTGGGTGTAAAGGGAGCGTAGACGGAAAGGCAAGTCAGAAGTGAAAGCCCAAGGCTCAACCATGGGACTGCTTTTGAAACTGTCAAACTAGAGTACGGGAGAGGTAAGAGGAATTCCTAGTGTAGCGGTGAAATGCGTAGATATTAGGAGGAACACCAGTGGCGAAGGCGTCTTACTGGACCGAAACTGACGTTGAGGCTCGAAAGCGTGGGGAGCAAACA</t>
  </si>
  <si>
    <t>ASV370</t>
  </si>
  <si>
    <t>TCGGGAATATTGCACAATGGAGGAAACTCTGATGCAGTGACGCCGCGTGCAGGAAGAAGGTTTTCGGATTGTAAACTGCTTTAGACAGGGAAGAAAAAAGACAGTACCTGTAGAATAAGCTCCGGCTAACTACGTGCCAGCAGCCGCGGTAATACGTAGGGAGCAAGCGTTATCCGGATTTATTGGGTGTAAAGGGTGCGTAGACGGGCTAACAAGTTAGTTGTGAAATCCCTCGGCTTAACTGAGGAACTGCAACTAAAACTATTAGTCTTGAGTGCGGGAGAGGAAAGTGGAATTCCTAGTGTAGCGGTGAAATGCGTAGATATTAGGAGGAACACCAGTGGCGAAGGCGACTTTCTGGACCGTAACTGACGTTGAGGCACGAAAGTGTGGGGAGCAAACA</t>
  </si>
  <si>
    <t>ASV371</t>
  </si>
  <si>
    <t>F_Anaerovoracaceae</t>
  </si>
  <si>
    <t>TGGGGAATATTGCACAATGGGGGAAACCCTGATGCAGCAACGCCGCGTGAGCGAAGAAGGCCTTTGGGTCGTAAAGCTCTGTCCTTAGGGAAGAAGGAAGTGACGGTACCTAAGGAGGAAGCCCCGGCTAACTACGTGCCAGCAGCCGCGGTAATACGTAGGGGGCAAGCGTTATCCGGAATTATTGGGCGTAAAGGGTACGTAGGCGGTTTGATAAGCGTGAGGTGAAAGGCAATTGCTTAACGATTGTAAGCCTTGCGAACTGTCAGACTTGAGTGCAGGAGAGGAAAGCGGAATTCCTAGTGTAGCGGTGAAATGCGTAGATATTAGGAGGAACACCAGTGGCGAAGGCGGCTTTCTGGACTGTAACTGACGCTGAGGTACGAAAGCGTGGGGAGCAAACA</t>
  </si>
  <si>
    <t>ASV372</t>
  </si>
  <si>
    <t>TGGGGAATATTGCACAATGGGGGAAACCCTGATGCAGCGACGCCGCGTGAGTGAAGAAGTATTTCGGTATGTAAAGCTCTATCAGCAAGGAAGAAAATGACGGTACTTGACTAAGAAGCCCCGGCTAACTACGTGCCAGCAGCCGCGGTAATACGTAGGGGGCAAGCGTTATCCGGATTTACTGGGTGTAAAGGGAGCGTAGACGGCAAGGCAAGTCAGAAGTGAAAACCCATGGCTCAACCATGGGACTGCTTTTGAAACTGTCTGGCTGGAGTGCAGGAGAGGTAAGCGGAATTCCTAGTGTAGCGGTGAAATGCGTAGATATTAGGAGGAACACCAGTGGCGAAGGCGGCTTACTGGACTGTAACTGACGTTGAGGCTCGAAAGCGTGGGGAGCAAACA</t>
  </si>
  <si>
    <t>ASV373</t>
  </si>
  <si>
    <t>Anaerofilum</t>
  </si>
  <si>
    <t>TGGGGGATATTGCACAATGGAGGAAACTCTGATGCAGCGACGCCGCGTGAGGGAAGAAGGTCTTCGGATTGTAAACCTCTGTCTTCGGGGACGAAATAAATGACGGTACTCGAGGAGGAAGCCACGGCTAACTACGTGCCAGCAGCCGCGGTAAAACGTAGGTGGCAAGCGTTGTCCGGAATTACTGGGTGTAAAGGGAGCGCAGGCGGAACTGCAAGTTGGATGTCAAATCTACGGGCTCAACCCGTATACGCATTCAAAACTGCGGTTCTTGAGTAGTGCAGAGGTAGGCGGAATTCCCGGTGTAGCGGTGGAATGCGTAGATATCGGGAGGAACACCAGTGGCGAAGGCGGCCTGCTGGGCACCAACTGACGCTGAGGCTCGAAAGCATGGGTAGCAAACA</t>
  </si>
  <si>
    <t>ASV374</t>
  </si>
  <si>
    <t>TGGGGGATATTGCACAATGGGGGAAACCCTGATGCAGCGACGCCGCGTGAGTGAAGAAGTATTTCGGTATGTAAAGCTCTATCAGCAGGGAAGAAACTGACAGTACCTGAGTAAGAAGCCCCGGCTAACTACGTGCCAGCAGCCGCGGTAATACGTAGGGGGCAAGCGTTATCCGGATTTACTGGGTGTAAAGGGAGCGTAGACGGCTTTGCAAGTCTGAAGTGAAAGCCCGGGGCCCAACCCCGGGACTGCTTTGGAAACTGTGTAGCTAGAGTACAGGAGGGGCAGGCGGAATTCCTGGTGTAGCGGTGAAATGCGTAGATATCAGGAGGAACACCGGCGGCGAAGGCGGCCTGCTGGACTGAAACTGACGTTGAGGCTCGAAAGCGTGGGGAGCAAACA</t>
  </si>
  <si>
    <t>ASV375</t>
  </si>
  <si>
    <t>TGGGGGATATTGCACAATGGGCGAAAGCCTGATGCAGCGACGCCGCGTGAGGGAAGACGGTCTTCGGATTGTAAACCTCTGTCTTTGGGGAAGAATAAGGACGGTACCCAAAGAGGAAGCTCCGGCTAACTACGTGCCAGCAGCCGCGGTAATACGTAGGGAGCGAGCGTTGTCCGGAATTACTGGGTGTAAAGGGAGCGTAGGCGGGCTTGCAAGTTGAATGTCTAATCCACCGGCTCAACCGGTGTCCGCGTTCAAAACTGCAGGTCTTGAGTGAAGTAGAGGCAGGCGGAATTCCTAGTGTAGCGGTGAAATGCGTAGATATTAGGAGGAACACCAGTGGCGAAGGCGGCCTGCTGGGCTTTAACTGACGCTGAGGCTCGAAAGCGTGGGGAGCAAACA</t>
  </si>
  <si>
    <t>ASV376</t>
  </si>
  <si>
    <t>TCGGGAATATTGCGCAATGGAGGAAACTCTGACGCAGTGACGTCGCGTATAGGAAGAAGGTCTTCGGATTGTAAACTATTGTCGTTAGGGAAGAGAAAGGACAGTACCTAAGGAGGAAGCTCCGGCTAACTACGTGCCAGCAGCCGCGGTAATACGTAGGGAGCGAGCGTTATCCGGATTTATTGGGTGTAAAGGGTGCGTAGACGGGAAAATAAGTTAGTTGTGAAATCCCTCGGCTTAACTGAGGAACTGCAACTAAAACTATTTTTCTTGAGTGCAGGAGAGGAAAGTGGAATTCCTAGTGTAGCGGTGAAATGCGTAGATATTAGGAGGAACACCAGTGGCGAAGGCGACTTTCTGGACTGTAACTGACGTTGAGGCACGAAAGTGTGGGGAGCAAACA</t>
  </si>
  <si>
    <t>ASV377</t>
  </si>
  <si>
    <t>TGGGGAATATTGCACAATGGGGGAAACCCTGATGCAGCGACGCCGCGTGAGCGAAGAAGTATTTCGGTATGTAAAGCTCTATCAGCAGGGAAGAAAATGACGGTACCTGACTAAGAAGCCCCGGCTAACTACGTGCCAGCAGCCGCGGTAATACGTAGGGGGCAAGCGTTATCCGGATTTACTGGGTGTAAAGGGAGCGTAGACGGCGTATCAAGTCTGATGTGAAAGGCAGGGGCTTAACCCCTGGACTGCATTGGAAACTGGTATGCTTGAGTGCCGGAGGGGTAAGCGGAATTCCTAGTGTAGCGGTGAAATGCGTAGATATTAGGAGGAACACCAGTGGCGAAGGCGGCTTACTGGACGGTAACTGACGTTGAGGCTCGAAAGCGTGGGGAGCAAACA</t>
  </si>
  <si>
    <t>ASV378</t>
  </si>
  <si>
    <t>TGGGGGATATTGCACAATGGAGGGAACTCTGATGCAGCAACGCCGCGTGAGGGAAGAAGGTCTTCGGATTGTAAACCTTTGTCCTCAGGGAAGATAATGACGGTACCTGAGGAGGAAGCTCCGGCTAACTACGTGCCAGCAGCCGCGGTAATACGTAGGGAGCAAGCGTTGTCCGGATTTACTGGGTGTAAAGGGTGCGTAGGCGGAACTGCAAGTCAGTGGTGAAATCTGAGGGCTCAACCCTCAAACTGCCATTGAAACTGTGGTTCTTGAGTGAAGTAGAGGTAGGCGGAATTCCCGGTGTAGCGGTGGAATGCGTAGAGATCGGGAGGAACACCAGTGGCGAAGGCGGCCTACTGGGCTTTAACTGACGCTGAGGCACGAAAGCATGGGTAGCAAACA</t>
  </si>
  <si>
    <t>ASV379</t>
  </si>
  <si>
    <t>Lachnospiraceae FCS020 group</t>
  </si>
  <si>
    <t>TGGGGGATATTGCACAATGGGGGAAACCCTGATGCAGCGACGCCGCGTGGGTGACGAAGTATTTCGGTATGTAAAGCCCTATCAGCAGGGAAGAAGATGACAGTACCTGACTAAGAAGCCCCGGCTAACTACGTGCCAGCAGCCGCGGTAATACGTAGGGGGCAAGCGTTATCCGGATTTACTGGGTGTAAAGGGAGCGTAGGTGGCAAGGCAAGCCAGAAGTGAAAACCCGGGGCTTAACCCCGCGGATTGCTTTTGGAACTGTCTGGCTGGAGTGCAGGAGGGGCAGGCGGAATTCCTGGTGTAGCGGTGAAATGCGTAGATATCAGGAGGAACACCGGTGGCGAAGGCGGCCTGCTGGACTGTAACTGACACTGAGGCTCGAAAGCGTGGGGAGCAAACA</t>
  </si>
  <si>
    <t>ASV380</t>
  </si>
  <si>
    <t>TGAGGAATATTGGTCAATGGGCGCTAGCCTGAACCAGCCAAGTAGCGTGAAGGATGACTGCCCTATGGGTTGTAAACTTCTTTTATATGGGAATAAAGTGCAGTATGTATACTGCTTTGCATGTACCTTATGAATAAGGATTGGCTAACTCCGTGCCAGCAGCCGCGGTAATACGGAGGATCCGAGCGTTATCCGGATTTATTGGGTTTAAAGGGAGCGTAGGCGGGTTGTTAAGTCAGTTGTGAAAGTTTGCGGCTCAACCGTAAAATTGCAGTTGATACTGGCATCCTTGAGTACAGTAGAGGTAGGCGGAATTCGTGGTGTAGCGGTGAAATGCTTAGATATCACGAAGAACTCCGATTGCGAAGGCAGCCTGCTGGACTGTAACTGACGCTGATGCTCGAAAGTGTGGGTATCAAACA</t>
  </si>
  <si>
    <t>ASV381</t>
  </si>
  <si>
    <t>Butyricicoccaceae</t>
  </si>
  <si>
    <t>Butyricicoccus</t>
  </si>
  <si>
    <t>TGGGGAATATTGCGCAATGGGGGAAACCCTGACGCAGCAACGCCGCGTGATTGAAGAAGGCCTTCGGGTTGTAAAGATCTTTAATCAGGGACGAAAAATGACGGTACCTGAAGAATAAGCTCCGGCTAACTACGTGCCAGCAGCCGCGGTAATACGTAGGGAGCGAGCGTTATCCGGATTTACTGGGTGTAAAGGGCGCGCAGGCGGGCCGGCAAGTTGGGAGTGAAATCCCGGGGCTTAACCCCGGAACTGCTTTCAAAACTGCTGGTCTTGAGTGATGGAGAGGCAGGCGGAATTCCGTGTGTAGCGGTGAAATGCGTAGATATACGGAGGAACACCAGTGGCGAAGGCGGCCTGCTGGACATTAACTGACGCTGAGGCGCGAAAGCGTGGGGAGCAAACA</t>
  </si>
  <si>
    <t>ASV382</t>
  </si>
  <si>
    <t>TGGGGAATATTGGACAATGGGCGAAAGCCTGATCCAGCGACGCCGCGTGAGTGAAGAAGTATTTCGGTATGTAAAGCTCTATCAGCAGGGAAGAAAATGACGGTACCTGACTAAGAAGCCCCGGCTAACTACGTGCCAGCAGCCGCGGTAATACGTAGGGGGCAAGCGTTATCCGGATTTACTGGGTGTAAAGGGAGCGTAGACGGTTAAGCAAGTCTGAAGTGAAAGCCCGGGGCTCAACCCCGGTACTGCTTTGGAAACTGTTTGACTTGAGTGCAGGAGAGGTAAGTGGAATTCCTAGTGTAGCGGTGAAATGCGTAGATATTAGGAGGAACACCAGTGGCGAAGGCGGCTTACTGGACTGTAACTGACGTTGAGGCTCGAAAGCGTGGGGAGCAAACA</t>
  </si>
  <si>
    <t>ASV383</t>
  </si>
  <si>
    <t>TGGGGAATATTGCACAATGGGGGAAACCCTGATGCAGCGACGCCGCGTGAGTGAAGAAGTATTTCGGTATGTAAAGCTCTATCAGCAGGGAAGAAAATGACGGTACCTGATTAAGAAGCCCCGGCTAACTACGTGCCAGCAGCCGCGGTAATACGTAGGGGGCAAGCGTTATCCGGATTTACTGGGTGTAAAGGGAGCGTAGACGGCAGGGCAAGTCTGAAGTGAAAGGCAGGGGCCCAACCCCTGGACTGCTTTGGAAACTGCCAGGCTGGAGTGCAGGAGAGGTAAGTGGAATTCCTAGTGTAGCGGTGAAATGCGTAGATATTAGGAGGAACACCAGTGGCGAAGGCGGCTTACTGGACTGTAACTGACGTTGAGGCTCGAAAGCGTGGGGAGCAAACA</t>
  </si>
  <si>
    <t>ASV384</t>
  </si>
  <si>
    <t>TGGGGAATATTGCACAATGGGGGAAACCCTGATGCAGCAACGCCGCGTGAGTGAAGAAGTATTTCGGTATGTAAAGCTCTATCAGCAGGGAAGAAAATGACGGTACCTGACTAAGAAGCCCCGGCTAACTACGTGCCAGCAGCCGCGGTAATACGTAGGGGGCAAGCGTTATCCGGATTTACTGGGTGTAAAGGGAGCGTAGACGGCGAAGCAAGTCTGAAGTGAAATGCGGGGGCTCAACCCCTGAACTGCTTTGGAAACTGTTTTGCTAGAGTGCTGGAGAGGCAAGCGGAATTCCTAGTGTAGCGGTGAAATGCGTAGATATTAGGAGGAACACCAGTGGCGAAGGCGGCTTGCTGGACAGTAACTGACGCTGAGGCGCGAAAGCGTGGGGAGCAAACA</t>
  </si>
  <si>
    <t>ASV385</t>
  </si>
  <si>
    <t>TGGGGAATATTGGGCAATGGACGCAAGTCTGACCCAGCAACGCCGCGTGAAGGAAGAAGGCTTTCGGGTTGTAAACTTCTTTTAAGGGGGAAGAGCAGAAGACGGTACCCCTTGAATAAGCCACGGCTAACTACGTGCCAGCAGCCGCGGTAATACGTAGGTGGCAAGCGTTGTCCGGATTTACTGGGTGTAAAGGGCGTGCAGCCGGGAAGACAAGTCAGATGTGAAATCCCGCGGCTCAACCGCGGAACTGCATTTGAAACTGTTTTTCTTGAGTATCGGAGAGGTCATCGGAATTCCTAGTGTAGCGGTGAAATGCGTAGATATTAGGAAGAACACCAGTGGCGAAGGCGGATGACTGGACGACAACTGACGGTGAGGCGCGAAAGCGTGGGGAGCAAACA</t>
  </si>
  <si>
    <t>ASV386</t>
  </si>
  <si>
    <t>TGAGGGATATTGGTCAATGGGGGGAACCCTGAACCAGCAACGCCGCGTGAGGGAAGACGGTTTTCGGATTGTAAACCTCTGTCCTCTGTGAAGATAATGACGGTAGCAGAGGAGGAAGCTCCGGCTAACTACGTGCCAGCAGCCGCGGTAATACGTAGGGAGCGAGCGTTGTCCGGATTTACTGGGTGTAAAGGGTGCGTAGGCGGTTTTGCAAGTCAGAAGTGAAATCCATGGGCTTAACCCATGAACTGCTTTTGAAACTGCAGGACTTGAGTGAAGTAGAGGTAGGCGGAATTCCCGGTGTAGCGGTGAAATGCGTAGAGATCGGGAGGAACACCAGTGGCGAAGGCGGCCTACTGGGCTTTAACTGACGCTGAAGCACGAAAGCGTGGGTAGCAAACA</t>
  </si>
  <si>
    <t>ASV387</t>
  </si>
  <si>
    <t>TGGGGAATATTGCACAATGGGGGGAACCCTGATGCAGCGACGCCGCGTGAGGGAAGAAGGTTTTCGGATTGTAAACCTCTGTCCTTGGTGACGATAATGACGGTAGCCAAGGAGGAAGCCACGGCTAACTACGTGCCAGCAGCCGCGGTAATACGTAGGTGGCAAGCGTTGTCCGGAATTACTGGGTGTAAAGGGAGCGTAGGCGGGAAGACAAGTTGGGAGTGAAATGTATGGGCTTAACCCATAAACTGCTTTCAAAACTGTTTTTCTTGAGTGAAGTAGAGGCAGGCGGAATTCCTAGTGTAGCGGTGAAATGCGTAAATATTAGGAGGAACACCAGTGGCGAAGGCGGCCTGCTGGGCTTTAACTGACGCTGAGGCTCGAAAGCGTGGGTAGCAAACA</t>
  </si>
  <si>
    <t>ASV388</t>
  </si>
  <si>
    <t>TGGGGAATATTGCACAATGGGGGAAACCCTGATGCAGCGACGCCGCGTGAGTGAAGAAGTATTTCGGTATGTAAAGCTCTATCAGCAGGGAAGAAAATGACGGTACCTGACCAAGAAGCCCCGGCTAACTACGTGCCAGCAGCCGCGGTAATACGTAGGGGGCAAGCGTTATCCGGATTTACTGGGTGTAAAGGGAGCGTAGACGGTTGTGCAAGTCAGAAGTGAAAGCCCGGGGCTCAACTCCGGGACTGCTTTTGAAACTGTGAAACTGGAGTGCAGGAGAGGTAAGCGGAATTCCTGGTGTAGCGGTGAAATGCGTAGATATCAGGAGGAACACCAGTGGCGAAGGCGGCTTACTGGACTGTAACTGACGTTGAGGCTCGAAAGCGTGGGGAGCAAACA</t>
  </si>
  <si>
    <t>ASV389</t>
  </si>
  <si>
    <t>TGGGGAATCTTCCGCAATGGGCGCAAGCCTGACGGAGCAACGCCGCGTGAATGAAGAAGGTCTTCGGATCGTAAAGTTCTGTTCTTAGGGAAGAAGTCTTAGGTTGTGAATAATGACTTAAGGTGACGGTACCTATGGAGAAAGCTCCGGCTAACTACGTGCCAGCAGCCGCGGTAATACGTAGGGAGCGAGCGTTGTCCGGAATTACTGGGCGTAAAGGGCGCGTAGGCGGGAACTTAAGTTAGATGTGAAAACTCCGGGCTTAACCTGGAGACTGCATTTAAAACTGGGTTTCTTGAGGGCAGGAGAGGAAAGTGGAATTCCTAGTGTAGCGGTGAAATGCGTAGATATTAGGAGGAACACCAGTGGCGAAGGCGACTTTCTGGACTGTACCTGACGCTGAGGCGCGAAAGCATGGGGAGCGAACA</t>
  </si>
  <si>
    <t>ASV390</t>
  </si>
  <si>
    <t>TCGGGAATATTGCGCAATGGAGGAAACTCTGACGCAGTGACGCCGCGTGCAGGAAGAAGGTTTTCGGATTGTAAACTGCTTTAGACAGGGAAGATACAAGACAGTACCTGTAGAATAAGCTCCGGCTAACTACGTGCCAGCAGCCGCGGTAATACGTAGGGAGCGAGCGTTATCCGGATTTATTGGGTGTAAAGGGTGCGTAGACGGGAAGTTAAGTTAGTTGTGAAATCCCTCGGCTCAACTGAGGAACTGCAACTAAAACTGATTTTCTTGAGTGTTGGAGAGGAAAGTGGAATTCCTAGTGTAGCGGTGAAATGCGTAGATATTAGGAGGAACACCAGTGGCGAAGGCGACTTTCTGGACAATAACTGACGTTGAGGCACGAAAGTGTGGGGAGCAAACA</t>
  </si>
  <si>
    <t>ASV391</t>
  </si>
  <si>
    <t>TCGGGAATATTGCGCAATGGAGGAAACTCTGACGCAGTGACGCCGCGTGCAGGAAGAAGGTTTTCGAATTGTAAACTGCTTTAGACAGGGAAGATACAAGACAGTACCTGTAGAATAAGCTCCGGCTAACTACGTGCCAGCAGCCGCGGTAATACGTAGGGAGCGAGCGTTATCCGGATTTATTGGGTGTAAAGGGTGCGTAGACGGGAAGTTAAGTTAGTTGTGAAATCCCTCGGCTCAACTGAGGAACTGCAACTAAAACTGATTTTCTTGAGTGTTGGAGAGGAAAGTGGAATTCCTAGTGTAGCGGTGAAATGCGTAGATATTAGGAGGAACACCAGTGGCGAAGGCGACTTTCTGGACAATAACTGACGTTGAGGCACGAAAGTGTGGGGAGCAAACA</t>
  </si>
  <si>
    <t>ASV392</t>
  </si>
  <si>
    <t>TGAGGGATATTCGGCAATGGGGGAAACCCTGACCGAGCAACGCCGCGTGAGGGAAGACGGTTTTCGGATTGTAAACCTCTGTCCTCTGTGAAGATGATGACGGTAACAGAGGAGGAAGCTCCGGCTAACTACGTGCCAGCAGCCGCGGTAATACGTAGGGAGCGAGCGTTGTCCGGATTTACTGGGTGTAAAGGGTGCGTAGGCGGATTGGCAAGTCAGAAGTGAAATCCATGGGCTTAACCCATGAACTGCTTTTGAAACTGTTAGTCTTGAGTGAAGTAGAGGTAGGCGGAATTCCCGGTGTAGCGGTGAAATGCGTAGAGATCGGGAGGAACACCAGTGGCGAAGGCGGCCTACTGGGCTTTAACTGACGCTGAGGCACGAAAGTGTGGGTAGCAAACA</t>
  </si>
  <si>
    <t>ASV393</t>
  </si>
  <si>
    <t>TTAGGAATATTCGTCAATGGGGGAAACCCTGAACGAGCAATGCCGCGTGAGTGATGAAGGTCTTAATGATTGTAAAACTCTGTTGTGAAGGAAGAATAGCCATCATAGGTAATGATGATGGTGTGACGGTACTTCACCAGAAAGCCCCGGCTAACTACGTGCCAGCAGCCGCGGTAATACGTAGGGGGCGAGCGTTATCCGGATTTATTGGGCGTAAAGAGTTCGTAGGCGGTTTGTTAAGTCTAAAATTCAAGCCCGAGGCTTAACCTCGGTTCGTTTTAGAAACTGGCAAACTTGAGTGTGGTAGAGGCAAGTGGAATTTCTAGTGTAGCGGTTAAATGCGTAGATATTAGAAGGAACACCAGTGGCGAAGGCGGCTTGCTGGGCCATTACTGACGCTGAGGAACGAAAGCGTGGGGAGCAAATA</t>
  </si>
  <si>
    <t>ASV394</t>
  </si>
  <si>
    <t>TGAGGAATATTGGTCAATGGACGAGAGTCTGAACCAGCCAAGTCGCGTGAGGGAAGACTGCCCTATGGGTTGTAAACCTCTTTTATAAGGGAAGAATAAGTTCTACGTGTAGAATGATGCCTGTACCTTATGAATAAGCATCGGCTAACTCCGTGCCAGCAGCCGCGGTAATACGGAGGATGCGAGCGTTATCCGGATTTATTGGGTTTAAAGGGTGCGTAGGCGGTTTATTAAGTTAGTGGTTAAATATTTGAGCTAAACTCAATTGTGCCATTAATACTGGTAAACTGGAGTACAGACGAGGTAGGCGGAATAAGTTAAGTAGCGGTGAAATGCATAGATATAACTTAGAACTCCGATAGCGAAGGCAGCTTACCAGACTGAAACTGACGCTGATGCACGAGAGCGTGGGTAGCGAACA</t>
  </si>
  <si>
    <t>ASV395</t>
  </si>
  <si>
    <t>TGGGGAATATTGGGCAATGGGCGAAAGCCTGACCCAGCAACGCCGCGTGAGGGAAGAAGGTTTTCGGATTGTAAACCTCTGTCCTAAGGGACGAAGGAAGTGACGGTACCTTAGGAGGAAGCCCCGGCTAACTACGTGCCAGCAGCCGCGGTAATACGTAGGGGGCGAGCGTTGTCCGGAATGACTGGGCGTAAAGGGCGTGTAGGCGGCCGATTAAGTGTGGAGTGAAAGTCCATTTTTCAAGGATGGAATTGCTTTGCAGACTGGTTGGCTTGAGTGCGGAAGAGGTAAGTGGAATTCCCAGTGTAGCGGTGAAATGCGTAGAGATTGGGAGGAACACCAGTGGCGAAGGCGACTTACTGGGCCGTAACTGACGCTGAGGCGCGAAAGCGTGGGGAGCGAACA</t>
  </si>
  <si>
    <t>ASV396</t>
  </si>
  <si>
    <t>TGGGGAATATTGCACAATGGGGGAAACCCTGATGCAGCGACGCCGCGTGGGCGAGGAAGTACCTCGGTATGTAAAGCCCTATCAGCAGGGAAGAAAACGACAGTACCTGACTAAGAAGCCCCGGCTAACTACGTGCCAGCAGCCGCGGTAATACGTAGGGGGCAAGCGTTATCCGGATTCACTGGGCGTAAAGGGAGCGCAGGCGGCATGGCAAGTCTGATGTGAAAACCCGGGGCCCAACCCCGGGAGTGCATTGGAAACTGCCAGGCTGGAGTGTCGGAGGGGTAAGCGGAATTCCTAGTGTAGCGGTGAAATGCGTAGATATTAGGAGGAACACCAGTGGCGAAGGCGGCTTACTGGACGACTACTGACGCTGAGGCTCGAAAGCGTGGGGAGCAAACA</t>
  </si>
  <si>
    <t>ASV397</t>
  </si>
  <si>
    <t>TGGGGAATATTGCACAATGGGCGAAAGCCTGATGCAGCGACGCCGCGTGAGTGAAGAAGTATTTCGGTATGTAAAGCTCTATCAGCAGGGAAGAAACTGACGGTACCTGACTAAGAAGCCCCGGCTAACTACGTGCCAGCAGCCGCGGTAATACGTAGGGGGCAAGCGTTATCCGGATTTACTGGGTGTAAAGGGAGCGTAGACGGCGAAGCAAGTCTGGAGTGAAAACCCAGGGCTCAACCCTGGGACTGCTTTGGAAACTGTTTTGCTAGAGTGTCGGAGAGGTAAGTGGAATTCCTAGTGTAGCGGTGAAATGCGTAGATATTAGGAGGAACACCAGTGGCGAAGGCGGCTTACTGGACGATAACTGACGTTGAGGCTCGAAAGCGTGGGGAGCAAACA</t>
  </si>
  <si>
    <t>ASV398</t>
  </si>
  <si>
    <t>TGGGGGATATTGCACAATGGGCGAAAGCCTGATGCAGCGACGCCGCGTGAGGGAAGACGGCCTTCGGGTTGTAAACCTCTGTCATTCGGGACGAATAGATGACGGTACCGAAGAAGGAAGCTCCGGCTAACTACGTGCCAGCAGCCGCGGTAATACGTAGGGAGCGAGCGTTGTCCGGAATTACTGGGTGTAAAGGGAGCGTAGGCGGGAAAGCAAGTTGGAAGTGAAATGCATGGGCTTAACCCATGAGCTGCTTTCAAAACTGTTTTTCTTGAGTGAAGTAGAGGCAGGCGGAATTCCTAGTGTAGCGGTGAAATGCGTAGATATTAGGAGGAACACCAGTGGCGAAGGCGGCCTGCTGGGCTTTAACTGACGCTGAGGCTCGAAAGCGTGGGTAGCAAACA</t>
  </si>
  <si>
    <t>ASV399</t>
  </si>
  <si>
    <t>TGGGGAATTTTGGACAATGGGCGCAAGCCTGATCCAGCTATTCCGCGTGTGGGATGAAGGCCCTCGGGTTGTAAACCACTTTTGTAGAGAACGAAAAGACACCTTTTAAAAAAGGGTGTTGCTGACGGTACTCTAAGAATAAGCACCGGCTAACTACGTGCCAGCAGCCGCGGTAATACGTAGGGTGCGAGCGTTAATCGGAATTACTGGGCGTAAAGGGTGCGCAGGCGGTTGAGTAAGACAGATGTGAAATCCCCGAGCTTAACTCGGGAATGGCATATGTGACTGCTCGACTAGAGTGTGTCAGAGGGAGGTGGAATTCCACGTGTAGCAGTGAAATGCGTAGATATGTGGAAGAACACCGATGGCGAAGGCAGCCTCCTGGGACATAACTGACGCTCAGGCACGAAAGCGTGGGGAGCAAACA</t>
  </si>
  <si>
    <t>ASV400</t>
  </si>
  <si>
    <t>TGGGGAATATTGCACAATGGGGGAAACCCTGATGCAGCGACGCCGCGTGAAGGAAGAAGTATTTCGGTATGTAAACTTCTATCAGCAGGGAAGAAACTGACGGTACCTGACTAAGAAGCACCGGCTAAATACGTGCCAGCAGCCGCGGTAATACGTATGGTGCAAGCGTTATCCGGATTTACTGGGTGTAAAGGGAGCGTAGACGGAGAGGCAAGTCTGGAGTGAAAACCCAGGGCTCAACCCTGGGACTGCTTTGGAAACTGCAATTCTAGAGTGCCGGAGAGGTAAGCGGAATTCCTAGTGTAGCGGTGAAATGCGTAGATATTAGGAGGAACACCAGTGGCGAAGGCGGCTTACTGGACGGTGACTGACGTTGAGGCTCGAAAGCGTGGGGAGCAAACA</t>
  </si>
  <si>
    <t>ASV401</t>
  </si>
  <si>
    <t>TGGGGAATATTGGGCAATGGACGCAAGTCTGACCCAGCAACGCCGCGTGAAGGAAGAAGGCTTTCGGGTTGTAAACTTCTTTTAAGGGGGAAGAGCAGAAGACGGTACCCCTTGAATAAGCCACGGCTAACTACGTGCCAGCAGCCGCGGTAATACGTAGGTGGCAAGCGTTGTCCGGATTTACTGGGTGTAAAGGGCGTGCAGCCGGGCTGACAAGTCAGATGTGAAAATCCAGGGCTCAACTCTGGACGTGCATTTGAAACTATTGGTCTTGAGTACCGGAGAGGTTATCGGAATTCCTTGTGTAGCGGTGAAATGCGTAGATATAAGGAAGAACACCAGTGGCGAAGGCGGATAACTGGACGGCAACTGACGGTGAGGCGCGAAAGCGTGGGGAGCAAACA</t>
  </si>
  <si>
    <t>ASV402</t>
  </si>
  <si>
    <t>TGGGGAATATTGCACAATGGGGGAAACCCTGATGCAGCGACGCCGCGTGAGCGAAGAAGTATTTCGGTATGTAAAGCTCTATCAGCAGGGAAGAAATTGACGGTACCTGAGTAAGAAGCTCCGGCTAAATACGTGCCAGCAGCCGCGGTAATACGTATGGAGCAAGCGTTATCCGGATTTACTGGGTGTAAAGGGAGCGTAGGCGGCCCGCCAAGTCTGATGTGAAATACCGGGGCTCAACCCCGGGGCTGCATTGGAAACTGGCAGGCTGGAGTGTCGGAGAGGCAGGCGGAATTCCTAGTGTAGCGGTGAAATGCGTAGATATTAGGAGGAACACCAGTGGCGAAGGCGGCCTGCTGGACGATGACTGACGCTGAGGCTCGAAAGCGTGGGGAGCAAACA</t>
  </si>
  <si>
    <t>ASV403</t>
  </si>
  <si>
    <t>TTAGGAATATTCGTCAATGGGGGAAACCCTGAACGAGCAATGCCGCGTGAACGATGACGGCCCTATGGGTTGTAAAGTTCTGTTGTTTGGAAAGAACGGCAGATAGAGGAAATGCTATCTGCATGACGGTACCATTCAAGAAAGCCACGGCTAACTACGTGCCAGCAGCCGCGGTAATACGTAGGTGGCGAGCGTTATCCGGATTTATTGGGCGTAAAGGGTGCGCAGACGGTTTATTAAGTCTAAAATCAAATCTTGGAGCTTAACTCCATTCCGTTTTAGAAACTGGTAGACTCGAGTATGGTAGAGGCAAATGGAATTCCTAGTGTAGCGGTGGAATGCGTAGATATTAGGAGGAACACCAGTGGCGAAGGCGATTTGCTGGGCCATTACTGACGTTCATGCACGAAAGCGTGGGGAGCAAATA</t>
  </si>
  <si>
    <t>ASV404</t>
  </si>
  <si>
    <t>TGGGGAATATTGGGCAATGGGCGCAAGCCTGACCCAGCAACGCCGCGTGAAGGAAGAAGGCTTTCGGGTTGTAAACTTCTTTTCTAAGGGACGAAGGAAGTGACGGTACCTTAGGAATAAGCCACGGCTAACTACGTGCCAGCAGCCGCGGTAATACGTAGGTGGCAAGCGTTATCCGGATTTACTGGGTGTAAAGGGCGTGTAGGCGGGGAAGCAAGTCAGATGTGAAAACCACGGGCTCAACCTGTGGCCTGCATTTGAAACTGTTTTTCTTGAGTACTGGAGAGGCAGACGGAATTCCTAGTGTAGCGGTGAAATGCGTAGATATTAGGAGGAACACCAGTGGCGAAGGCGGTCTGCTGGACAGCAACTGACGCTGAGGCGCGAAAGCGTGGGGAGCAAACA</t>
  </si>
  <si>
    <t>ASV405</t>
  </si>
  <si>
    <t>Clostridioides</t>
  </si>
  <si>
    <t>TGGGGAATATTGCACAATGGGCGAAAGCCTGATGCAGCAACGCCGCGTGAGTGATGAAGGCCTTCGGGTCGTAAAACTCTGTCCTCAAGGAAGATAATGACGGTACTTGAGGAGGAAGCCCCGGCTAACTACGTGCCAGCAGCCGCGGTAATACGTAGGGGGCTAGCGTTATCCGGATTTACTGGGCGTAAAGGGTGCGTAGGCGGTCTTTCAAGTCAGGAGTGAAAGGCTACGGCTCAACCGTAGTAAGCTCTTGAAACTGGGAGACTTGAGTGCAGGAGAGGAGAGTGGAATTCCTAGTGTAGCGGTGAAATGCGTAGATATTAGGAGGAACACCAGTTGCGAAGGCGGCTCTCTGGACTGTAACTGACGCTGAGGCACGAAAGCGTGGGGAGCAAACA</t>
  </si>
  <si>
    <t>ASV406</t>
  </si>
  <si>
    <t>TGGGGAATATTGCACAATGGGGGAAACCCTGATGCAGCGACGCCGCGTGAGTGAAGAAGTATCTCGGTATGTAAAGCTCTATCAGCAGGAAAGATAATGACGGTACCTGACTAAGAAGCCCCGGCTAACTACGTGCCAGCAGCCGCGGTAATACGTAGGGGGCAAGCGTTATCCGGATTTACTGGGTGTAAAGGGAGCGTAGACGGCAGCGCAAGTCTGGAGTGAAATGCCGGGGCTCAACCCCGGAACTGCTTTGGAAACTGTGCGGCTCGAGTGCGGGAGAGGTAGGCGGAATTCCTAGTGTAGCGGTGAAATGCGTAGATATTAGGAGGAACACCAGTGGCGAAGGCGGCTTACTGGACCGTAACTGACGTTGAGGCTCGAAAGCGTGGGGAGCAAACA</t>
  </si>
  <si>
    <t>ASV407</t>
  </si>
  <si>
    <t>TGGGGAATATTGCACAATGGGCGAAAGCCTGATGCAGCGACGCCGCGTGAAGGATGAAGTATTTCGGTATGTAAACTTCTATCAGCAGGGAAGAAAATGACGGTACCTGACTAAGAAGCCCCGGCTAACTACGTGCCAGCAGCCGCGGTAATACGTAGGGGGCAAGCGTTATCCGGATTTACTGGGTGTAAAGGGAGCGTAGACGGCATTGCAAGCCAGATGTGAAAGCCCGGGGCTCAACCCCGGGACTGCATTTGGAACTGCAGGGCTGGAGTGTCGGAGAGGCAAGTGGAATTCCTAGTGTAGCGGTGAAATGCGTAGATATTAGGAGGAACACCAGTGGCGAAGGCGGCTTGCTGGACGATGACTGACGTTGAGGCTCGAAAGCGTGGGGAGCAAACA</t>
  </si>
  <si>
    <t>ASV408</t>
  </si>
  <si>
    <t>TGGGGAATATTGGGCAATGGGCGCAAGCCTGACCCAGCAACGCCGCGTGAAGGAAGAAGGCTTTCGGGTTGTAAACTTCTTTTCTTGGGGACGAAGCAAGTGACGGTACCCAAGGAATAAGCCACGGCTAACTACGTGCCAGCAGCCGCGGTAATACGTAGGTGGCAAGCGTTATCCGGATTTATTGGGTGTAAAGGGCGTGTAGGCGGGAATGCAAGTCAGATGTGAAAACTATGGGCTCAACCCATAGCCTGCATTTGAAACTGTATTTCTTGAGTGCTGGAGAGGCAATCGGAATTCCGTGTGTAGCGGTGAAATGCGTAGATATACGGAGGAACACCAGTGGCGAAGGCGGATTGCTGGACAGTAACTGACGCTGAGGCGCGAAAGCGTGGGGAGCAAACA</t>
  </si>
  <si>
    <t>ASV409</t>
  </si>
  <si>
    <t>TGGGGAATATTGGGCAATGGGCGAAAGCCTGACCCAGCAACGCCGCGTGAAGGAAGAAGGCCCTCGGGTTGTAAACTTCTTTTATCAGGGACGAAGAAAGTGACGGTACCTGATGAATAAGCCACGGCTAACTACGTGCCAGCAGCCGCGGTAATACGTAGGTGGCAAGCGTTATCCGGATTTACTGGGTGTAAAGGGCGTGTAGGCGGGACTGCAAGTCAGATGTGAAAACCATGGGCTCAACCCATGGCCTGCATTTGAAACTGTAGTTCTTGAGTGTTGGAGAGGCAGGCGGAATTCCGTGTGTAGCGGTGAAATGCGTAGATATACGGAGGAACACCAGTGGCGAAGGCGGCCTGCTGGACAATAACTGACGCTGAGGCGCGAAAGCGTGGGGAGCAAACA</t>
  </si>
  <si>
    <t>ASV410</t>
  </si>
  <si>
    <t>TGGGGAATATTGCACAATGGGGGAAACCCTGATGCAGCGACGCCGCGTGAAGGAAGAAGTATTTCGGTATGTAAACTTCTATCAGCAGGGAAGAAAATGACGGTACCTGAGTAAGAAGCACCGGCTAAATACGTGCCAGCAGCCGCGGTAATACGTATGGTGCAAGCGTTATCCGGATTTACTGGGTGTAAAGGGAGCGTAGACGGATAGGCAAGTCTGGAGTGAAAACCCAGGGCTCAACCCTGGGACTGCTTTGGAAACTGCAGATCTGGAGTGCCGGAGAGGTAAGCGGAATTCCTAGTGTAGCGGTGAAATGCGTAGATATTAGGAGGAACACCAGTGGCGAAGGCGGCTTACTGGACGGTGACTGACGTTGAGGCTCGAAAGCGTGGGGAGCAAACA</t>
  </si>
  <si>
    <t>ASV411</t>
  </si>
  <si>
    <t>TGGGGAATATTGCACAATGGGGGAAACCCTGATGCAGCGACGCCGCGTGAGCGAAGAAGTATTTCGGTATGTAAAGCTCTATCAGCAGGGAAGAAACTGACGGTACCTGACTAAGAAGCACCGGCTAAATACGTGCCAGCAGCCGCGGTAATACGTATGGTGCAAGCGTTATCCGGATTTACTGGGTGTAAAGGGAGCGTAGACGGATAGGCAAGTCTGGAGTGAAAACCCGGGGCTCAACCCCGGGACTGCTTTGGAAACTGTTTATCTAGAGTGCTGGAGAGGTAAGTGGAATTCCTAGTGTAGCGGTGAAATGCGTAGATATTAGGAGGAACACCAGTGGCGAAGGCGGCTTACTGGACAGTAACTGACGTTGAGGCTCGAAAGCGTGGGGAGCAAACA</t>
  </si>
  <si>
    <t>ASV412</t>
  </si>
  <si>
    <t>TCGGGAATATTGCGCAATGGAGGAAACTCTGACGCAGTGACGCCGCGTATAGGAAGAAGGTTTTCGGATTGTAAACTATTGTCGTTAGGGAAGAAAAGGACAGTACCTAAGGAGGAAGCTCCGGCTAACTACGTGCCAGCAGCCGCGGTAATACGTAGGGAGCAAGCGTTATCCGGAATTATTGGGTGTAAAGGGTGCGTAGACGGGAAAATAAGTTAGTTGTGAAATCCCTCGGCTCAACTGAGGAACTGCAACTAAAACTATTTTTCTTGAGTGCAGGAGAGGAAAGTGGAATTCCTAGTGTAGCGGTGAAATGCGTAGATATTAGGAGGAACACCAGTGGCGAAGGCGACTTTCTGGACTGTAACTGACGTTGAGGCACGAAAGTGTGGGGAGCAAACA</t>
  </si>
  <si>
    <t>ASV413</t>
  </si>
  <si>
    <t>TGGGGGATATTGGACAATGGGGGAAACCCTGATCCAGCGACGCCGCGTGAGTGAAGAAGTATTTCGGTATGTAAAGCTCTATCAGCAGGGAAGAAAGCAATGACGGTACCTGAGTAAGAAGCCCCGGCTAACTACGTGCCAGCAGCCGCGGTAATACGTAGGGGGCAAGCGTTATCCGGAATTACTGGGTGTAAAGGGAGCGTAGACGGTTAAGCAAGTCTGGAGTGAAAGGCGGGGGCCCAACCCCCGGACTGCTCTGGAAACTGTGTAACTGGAGTGCAGGAGAGGTAAGCGGAATTCCTAGTGTAGCGGTGAAATGCGTAGATATTAGGAGGAACACCAGTGGCGAAGGCGGCTTACTGGACTGTAACTGACGTTGAGGCTCGAAAGCGTGGGGAGCAAACA</t>
  </si>
  <si>
    <t>ASV414</t>
  </si>
  <si>
    <t>TGAGGAATATTGGTCAATGGACGGAAGTCTGAACCAGCCATGCCGCGTGCAGGAAGACGGCTCTATGAGTTGTAAACTGCTTTTGTACAAGGGTAAACCTGAATACGTGTATTCAGCTGAAAGTACTGTACGAATAAGGATCGGCTAACTCCGTGCCAGCAGCCGCGGTAATACGGAGGATCCAAGCGTTATCCGGATTTATTGGGTTTAAAGGGTGCGTAGGCGGATTGATAAGTTAGAGGTGAAATGTCCGAGCTCAACTCGGGAACTGCCTCTAATACTGTTGATCTAGAGAGTAGATGCGGTAGGCGGAATGTATGGTGTAGCGGTGAAATGCTTAGAGATCATACAGAACACCGATTGCGAAGGCAGCTTACCAATCTATATCTGACGTTGAGGCACGAAAGCGTGGGGAGCAAACA</t>
  </si>
  <si>
    <t>ASV415</t>
  </si>
  <si>
    <t>TGGGGAATATTGCACAATGGGGGAAACCCTGATGCAGCGACGCCGCGTGAGTGAAGAAGTATTTCGGTATGTAAAGCTCTATCAGCAGGGAAGAAAATGACGGTACCTGACTAAGAAGCCCCGGCTAACTACGTGCCAGCAGCCGCGGTAATACGTAGGGGGCAAGCGTTATCCGGATTTACTGGGTGTAAAGGGAGCGTAGGTGGCATGGTAAGCCAGAAGTGAAAACCCAGGGCTCAACTCTGTGGATTGCTTTTGGAACTATCAAGCTAGAGTGCTGGAGGGGTAAGCGGAATTCCTAGTGTAGCGGTGAAATGCGTAGATATTAGGAGGAACACCGGTGGCGAAGGCGGCTTACTGGACAGAAACTGACACTGAGGCTCGAAAGCGTGGGGAGCAAACA</t>
  </si>
  <si>
    <t>ASV416</t>
  </si>
  <si>
    <t>TGGGGAATATTGCACAATGGGGGAAACCCTGATGCAGCGACGCCGCGTGAGTGAAGAAGTATTTCGGTATGTAAAGCTCTATCAGCAGGGAAGAAGAAAGACGGTACCTGACTAAGAAGCCCCGGCTAACTACGTGCCAGCAGCCGCGGTAATACGTAGGGGGCAAGCGTTATCCGGATTTACTGGGTGTAAAGGGAGCGTAGACGGCTGTGCAAGTCTGAAGTGAAAGCCCAGGGCTCAACCCTGGGACTGCTTTGGAAACTGTAAAGCTAGAGTGCTGGAGAGGTAAGTGGAATTCCTAGTGTAGCGGTGAAATGCGTAGATATTAGGAGGAACACCAGTGGCGAAGGCGGCTTACTGGACAGTAACTGACGTTGAGGCTCGAAAGCGTGGGGAGCAAACA</t>
  </si>
  <si>
    <t>ASV417</t>
  </si>
  <si>
    <t>TAGGGAATCTTCCACAATGGACGCAAGTCTGATGGAGCAACGCCGCGTGAGTGAAGAAGGGTTTCGGCTCGTAAAGCTCTGTTGGTAGTGAAGAAAGATAGAGGTAGTAACTGGCCTTTATTTGACGGTAATTACCTAGAAAGTCACGGCTAACTACGTGCCAGCAGCCGCGGTAATACGTAGGTGGCAAGCGTTGTCCGGATTTATTGGGCGTAAAGCGAGTGCAGGCGGTTCAATAAGTCTGATGTGAAAGCCTCCGGCTCAACCGGAGAATTGCATCAGAAACTGTTGAACTTGAGTGCAGAAGAGGAGAGTGGAACTCCATGTGTAGCGGTGGAATGCGTAGATATATGGAAGAACACCAGTGGCGAAGGCGGCTCTCTGGTCTGCAACTGACGCTGAGGCTCGAAAGCATGGGTAGCGAACA</t>
  </si>
  <si>
    <t>ASV418</t>
  </si>
  <si>
    <t>TGAGGAATATTGGTCAATGGGCGAGAGCCTGAACCAGCCAAGTCGCGTGAGGGAAGACGGTCCTATGGATTGTAAACCTCTTTTGCCGGGGAGCAAAGAGCGGTACGTGTACCGCGCCGAGAGTACCCGGAGAAAAAGCATCGGCTAACTCCGTGCCAGCAGCCGCGGTAATACGGAGGATGCGAGCGTTATCCGGATTTATTGGGTTTAAAGGGTGCGCAGGCGGCGCGTTAAGTCAGCGGTAAAATTTCGGGGCTCAACCCCGACGAGCCGTTGAAACTGGCGTGCTAGAGTGGGCGAGAAGTATGCGGAATGCGTGGTGTAGCGGTGAAATGCATAGATATCACGCAGAACTCCGATTGCGAAGGCAGCATACCGGCGCCCAACTGACGCTCATGCACGAAAGCGTGGGTATCGAACA</t>
  </si>
  <si>
    <t>ASV419</t>
  </si>
  <si>
    <t>TGGGGAATATTGCACAATGGGGGAAACCCTGATGCAGCGACGCCGCGTGAGCGAAGAAGTATTTCGGTATGTAAAGCTCTATCAGCAGGGAAGAAAATGACGGTACCTGACTAAGAAGCCCCGGCTAACTACGTGCCAGCAGCCGCGGTAATACGTAGGGGGCAAGCGTTATCCGGATTTACTGGGTGTAAAGGGAGCGTAGACGGCGTATCAAGTCTGATGTGAAAGGCAGGGGCTCAACCCCTGGACTGCATTGGAAACTGGTATGCTTGAGTGCCGGAGGGGTAAGCGGAATTCCTAGTGTAGCGGTGAAATGCGTAGATATTAGGAGGAACACCAGTGGCGAAGGCGGCTTACTGGACGGTAACTGACGTTGAGGCTCGAAAGCGTGGGGAGCAAACA</t>
  </si>
  <si>
    <t>ASV420</t>
  </si>
  <si>
    <t>TAGGGAATCTTCCACAATGGGCGAAAGCCTGATGGAGCAACGCCGCGTGGGTGAAGAAGGTCTTCGGATCGTAAAACCCTGTTGTTAGAGAAGAAAGTGCGTGAGAGTAACTGTTCACGTTTCGACGGTATCTAACCAGAAAGTCACGGCTAACTACGTGCCAGCAGCCGCGGTAATACGTAGGTGGCAAGCGTTATCCGGATTTATTGGGCGTAAAGGGAACGCAGGCGGTCTTTTAAGTCTGATGTGAAAGCCTTCGGCTTAACCGGAGTAGTGCATTGGAAACTGGGAGACTTGAGTGCAGAAGAGGAGAGTGGAACTCCATGTGTAGCGGTGAAATGCGTAGATATATGGAAGAACACCAGTGGCGAAAGCGGCTCTCTGGTCTGTAACTGACGCTGAGGTTCGAAAGCGTGGGTAGCAAACA</t>
  </si>
  <si>
    <t>ASV421</t>
  </si>
  <si>
    <t>TGGGGAATATTGCACAATGGGGGAAACCCTGATGCAGCGACGCCGCGTGAGTGAAGGAGTATCTCGGTATGTAAAGCTCTATCAGCAGGAAAGATAATGACGGTACCTGACTAAGAAGCCCCGGCTAACTACGTGCCAGCAGCCGCGGTAATACGTAGGGGGCAAGCGTTATCCGGATTTACTGGGTGTAAAGGGAGCGTAGACGGCAGCGCAAGTCTGGAGTGAAATGCCGGGGCCCAACCCCGGAACTGCTTTGGAAACTGTGCGGCTTGAGTGCGGGAGAGGTAGGCGGAATTCCTAGTGTAGCGGTGAAATGCGTAGATATTAGGAGGAACACCAGTGGCGAAGGCGGCTTACTGGACCGTAACTGACGTTGAGGCTCGAAAGCGTGGGGAGCAAACA</t>
  </si>
  <si>
    <t>ASV422</t>
  </si>
  <si>
    <t>TGGGGGATATTGCGCAATGGGGGCAACCCTGACGCAGCAACGCCGCGTGAAGGATGAAGGTTTTCGGATTGTAAACTTCTTTTCTTAAGGACGAATAATGACGGTACTTAAGGAATAAGCTCCGGCTAACTACGTGCCAGCAGCCGCGGTAATACGTAGGGAGCAAGCGTTGTCCGGATTTACTGGGTGTAAAGGGTGCGTAGGCGGCAAAGCAAGTCAGATGTGAAATCTATGGGCTCAACCCATAAACTGCATTTGAAACTGCATTGCTTGAGTGAAGTAGAGGCAGGCGGAATTCCCCGTGTAGCGGTGAAATGCGTAGAGATGGGGAGGAACACCAGTGGCGAAGGCGGCCTGCTGGGCTTTAACTGACGCTGAGGCACGAAAGCGTGGGTAGCAAACA</t>
  </si>
  <si>
    <t>ASV423</t>
  </si>
  <si>
    <t>Allobaculum</t>
  </si>
  <si>
    <t>TAGGGAATTTTCGTCAATGGGCGCAAGCCTGAACGAGCAATGCCGCGTGAGCGAAGAAGGTCTTCGGATCGTAAAACTCTGTTGCGGGGGAAAAAGGAAGGGAAGAGGAAATGCTTTTCTTTTGATGGTACCCCGCCAGAAAGTCACGGCTAACTACGTGCCAGCAGCCGCGGTAATACGTAGGTGGCAAGCGTTATCCGGAATGATTGGGCGTAAAGGGTGCGCAGGCTGCGCGTCAAGTCTGAAGTGAAAGGTACGGGCTTAACCGGTACAGGCTTTGGAAACTGGCACGCTAGAGGACAGGAGAGGGCGGTGGAACTCCATGTGTAGCGGTAAAATGCGTAGATATATGGAAGAACACCAGTTGCGAAGGCGACCGCCTGGACTGTTGCTGACGCTCAGGCACGAAAGCGTGGGGAGCAAATA</t>
  </si>
  <si>
    <t>ASV424</t>
  </si>
  <si>
    <t>TGGGGAATATTGCACAATGGGGGAAACCCTGATGCAGCGACGCCGCGTGAAGGAAGAAGTATCTCGGTATGTAAACTTCTATCAGCAGGGAAGAAGATGACGGTACCTGACTAAGAAGCCCCGGCTAACTACGTGCCAGCAGCCGCGGTAATACGTAGGGGGCAAGCGTTATCCGGATTTACTGGGTGTAAAGGGAGCGTAGACGGATGAGCAAGTCTGATGTGAAAGGCCGGGGCTTAACCCCGGGACTGCATTGGAAACTGCAGATCTTGAGTGCCGGAGAGGTAAGCGGAATTCCTAGTGTAGCGGTGAAATGCGTAGATATTAGGAGGAACACCAGTGGCGAAGGCGGCTTACTGGACGGTAACTGACGTTGAGGCTCGAAAGCGTGGGGAGCAAACA</t>
  </si>
  <si>
    <t>ASV425</t>
  </si>
  <si>
    <t>TGAGGAATATTGGTCAATGGCCGGAAGGCTGAACCAGCCAAGTCGCGTGAGGGAATAAGGCCCTATGGGTCGTAAACCTCTTTTGTCAGGGAGCAAAGGCGTCCACGTGTGGACGAGAGGAGAGTACCTGAAGAAAAAGCATCGGCTAACTCCGTGCCAGCAGCCGCGGTAATACGGAGGATGCGAGCGTTATCCGGATTTATTGGGTTTAAAGGGTGCGTAGGCGGAGTGTCAAGTCAGCGGTAAAATTTCGGGGCTCAACCCCGTCGTGCCGTTGAAACTGACACCCTTGAGTGAGTGAGAAGTAAGCGGAATGCGTGGTGTAGCGGTGAAATGCATAGATATCACGCAGAACGCCGATTGCGAAGGCAGCTTACCGGCGCTCAACTGACGCTGAGGCACGAAAGTGCGGGTATCGAACA</t>
  </si>
  <si>
    <t>ASV426</t>
  </si>
  <si>
    <t>TAGGGAATTTTGCGCAATGGGCGAAAGCCTGACGCAGCAACGCCGCGTGATTGATAAAGCCCTTCGGGGTGTAAAGATCTGTCAGTGGGGACGAAACTTGACGGTACCCACAGAGGAAGCACCGGCTAACTCCGTGCCAGCAGCCGCGGTAATACGGAGGGTGCAAGCGTTGTCCGGAATCATTGGGCGTAAAGAGTTCGTAGGTGGTTTGTTAAGTTTGGTGTTAAATGCAGAGGCTCAACTTCTGTTCGGCATCGGATACTGGCAGACTAGAATGCGGTAGAGGTAAAGGGAATTCCTGGTGTAGCGGTGAAATGCGTAGATATCAGGAGGAACATCGGTGGCGTAAGCGCTTTACTGGGCCGTAATTGACACTGAGGAACGAAAGCCAGGGTAGCAAATG</t>
  </si>
  <si>
    <t>ASV427</t>
  </si>
  <si>
    <t>CHKCI001</t>
  </si>
  <si>
    <t>TGGGGAATATTGCACAATGGGGGAAACCCTGATGCAGCGACGCCGCGTGACTGAAGAAGTATTTCGGTATGTAAAGGTCTATCAGCAAGGAAGAAGAAAGACGGTACTTGACTAAGAAGCCCCGGCTAACTACGTGCCAGCAGCCGCGGTAATACGTAGGGGGCAAGCGTTATCCGGATTTACTGGGTGTAAAGGGAGCGTAGGTGGTAAGGCAAGCCAGAAGTGAAAGCCCGGGGCTCAACCCCGAGGATTGCTTTTGGAACTGTCGAACTAGAGTGCAGGAGGGGCAAGCGGAATTCCTAGTGTAGCGGTGAAATGCGTAGATATTAGGAGGAACACCAGTGGCGAAGGCGGCTTGCTGGACTGTAACTGACACTGAGGCTCGAAAGCGTGGGGAGCAAACA</t>
  </si>
  <si>
    <t>ASV428</t>
  </si>
  <si>
    <t>TGGGGAATATTGCACAATGGGGGAAACCCTGATGCAGCGACGCCGCGTGAGCGATGAAGTATTTCGGTATGTAAAGCTCTATCAGCAGGGAAGAAAATGACGGTACCTGACTAAGAAGCCCCGGCTAACTACGTGCCAGCAGCCGCGGTAATACGTAGGGGGCAAGCGTTATCCGGATTTACTGGGTGTAAAGGGAGCGTAGACGGCGATGCAAGCCAGATGTGAAAGCCCGGGGCTCAACCCCGGGACTGCATTTGGAACTGTATAGCTAGAGTGTCGGAGAGGCAGGCGGAATTCCTAGTGTAGCGGTGAAATGCGTAGATATTAGGAGGAACACCAGTGGCGAAGGCGGCCTGCTGGACGATGACTGACGTTGAGGCTCGAAAGCGTGGGGAGCAAACA</t>
  </si>
  <si>
    <t>ASV429</t>
  </si>
  <si>
    <t>TGGGGGATATTGCACAATGGAGGAAACTCTGATGCAGCGACGCCGCGTGAGGGAAGAAGGTCTTCGGATTGTAAACCTCTGTCTTCGGGGACGAAATAAATGACGGTACTCGAGGAGGAAGCCACGGCTAACTACGTGCCAGCAGCCGCGGTAAAACGTAGGTGGCAAGCGTTGTCCGGAATTACTGGGTGTAAAGGGAGCGCAGGCGGAACTGCAAGTTGGATGTCAAATCTACGGGCTCAACCCGTATACGCATTCAAAACTGCGGTTCTTGAGTAGTGCAGAGGTAGGCGGAATTCCCGGTGTAGCGGTGGAATGCGTAGATATCGGGAGGAACACCAGTGGCGAAGGCGGCCTACTGGGCACCAACTGACGCTGAGGCTCGAAAGCATGGGTAGCAAACA</t>
  </si>
  <si>
    <t>ASV430</t>
  </si>
  <si>
    <t>Enterococcaceae</t>
  </si>
  <si>
    <t>Enterococcus</t>
  </si>
  <si>
    <t>TAGGGAATCTTCGGCAATGGACGAAAGTCTGACCGAGCAACGCCGCGTGAGTGAAGAAGGTTTTCGGATCGTAAAACTCTGTTGTTAGAGAAGAACAAGGACGTTAGTAACTGAACGTCCCC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AACA</t>
  </si>
  <si>
    <t>ASV431</t>
  </si>
  <si>
    <t>TGAGGAATATTGGTCAATGGACGAGAGTCTGAACCAGCCAAGTAGCGTGAAGGATGACTGCCCTATGGGTTGTAAACTTCTTTTATATGGGAATAAAACGTTCCACGTGTGGGATTTTGTATGTACCATATGAATAAGGATCGGCTAACTCCGTGCCAGCAGCCGCGGTAATACGGAGGATCCGAGCGTTATCCGGATTTATTGGGTTTAAAGGGAGCGTAGGTGGATTGTTAAGTCAGTTGTGAAAGTTTGCGGCTCAACCGTAAAATTGCAGTTGAAACTGGCAGTCTTGAGTACAGTAGAGGTGGGCGGAATTCGTGGTGTAGCGGTGAAATGCTTAGATATCACGAAGAACTCCGATTGCGAAGGCAGCTCACTGGACTGCAACTGACACTGATGCTCGAAAGTGTGGGTATCAAACA</t>
  </si>
  <si>
    <t>ASV432</t>
  </si>
  <si>
    <t>TGGGGAATATTGGGCAATGGGCGCAAGCCTGACCCAGCAACGCCGCGTGAAGGAAGAAGGCTTTCGGGTTGTAAACTTCTTTTCTCAGGGACGAAGAAAGTGACGGTACCTGAGGAATAAGCCACGGCTAACTACGTGCCAGCAGCCGCGGTAATACGTAGGTGGCAAGCGTTATCCGGATTTACTGGGTGTAAAGGGCGTGTAGGCGGGAAAGCAAGTCAGATGTGAAAACCACGGGCTCAACCTGTGGCCTGCATTTGAAACTGTTTTTCTTGAGTACTGGAGAGGCAGACGGAATTCCTAGTGTAGCGGTGAAATGCGTAGATATTAGGAGGAACACCAGTGGCGAAGGCGGTCTGCTGGACAGCAACTGACGCTGAGGCGCGAAAGCGTGGGGAGCAAACA</t>
  </si>
  <si>
    <t>ASV433</t>
  </si>
  <si>
    <t>TCGGGAATATTGCACAATGGAGGAAACTCTGATGCAGTGACACCGCGTATAGGAAGAAGGTTTTCGGATTGTAAACTATTTTAGACAGGGAAGAAAAAAGACAGTACCTGTAGAATAAGCTCCGGCTAACTACGTGCCAGCAGCCGCGGTAATACGTAGGGAGCAAGCGTTATCCGGAATTATTGGGTGTAAAGGGTGCGTAGACGGGACAGCAAGTTAGTTGTGAAAGCCCTCGGCTTAACTGAGGAACTGCAACTAAAACTATTGTTCTTGAGTGCAGGAGAGGAAAGCGGAATTCCTAGTGTAGCGGTGAAATGCGTAGATATTAGGAGGAACACCAGTGGCGAAGGCGGCTTTCTGGACTGTAACTGACGTTGAGGCACGAAAGTGTGGGGAGCAAACA</t>
  </si>
  <si>
    <t>ASV434</t>
  </si>
  <si>
    <t>TGGGGAATATTGCACAATGGGGGAAACCCTGATGCAGCGACGCCGCGTGAGCGAAGAAGTATTTCGGTATGTAAAGCTCTATCAGCAGGGAAGAAAATGACGGTACCTGACTAAGAAGCTCCGGCTAAATACGTGCCAGCAGCCGCGGTAATACGTATGGAGCAAGCGTTATCCGGATTTACTGGGTGTAAAGGGAGCGCAGGCGGCTTTGCAAGTCTGATGTGAAAGGCCGGGGCTCAACCCCGGGACTGCATTGGAAACTGTAAAGCTGGAGTGCCGGAGAGGTAAGCGGAATTCCTAGTGTAGCGGTGAAATGCGTAGATATTAGGAGGAACACCAGTGGCGAAGGCGGCTTACTGGACGGCAACTGACGCTGAGGCTCGAAAGCGTGGGGAGCAAACA</t>
  </si>
  <si>
    <t>ASV435</t>
  </si>
  <si>
    <t>TGGGGAATATTGCACAATGGGGGAAACCCTGATGCAGCGACGCCGCGTGAGCGAGGAAGTATTTCGGTATGTAAAGCTCTATCAGCAGGGAAGAAAATGACGGTACCTGACTAAGAAGCCCCGGCTAACTACGTGCCAGCAGCCGCGGTAATACGTAGGGGGCAAGCGTTATCCGGATTTACTGGGTGTAAAGGGAGCGCAGGCGGTTCTGCAAGTCTGGTGTGAAAGCCCGGGGCTCAACCCCGGGACTGCATTGGAAACTGTGGGACTTGAGTGTCGGAGGGGCAAGTGGAATTCCTAGTGTAGCGGTGAAATGCGTAGATATTAGGAGGAACACCAGTGGCGAAGGCGGCTTGCTGGACGACAACTGACGCTGAGGCTCGAAAGCGTGGGGAGCAAACA</t>
  </si>
  <si>
    <t>ASV436</t>
  </si>
  <si>
    <t>TGAGGAATATTGGTCAATGGGCGGAAGCCTGAACCAGCCAAGTCGCGTGAGGGAAGACGGCCCTACGGGTTGTAAACCTCTTTTGCCGGGGAGCAATGCCCAGCTCGCGAGCTGGGAAGGAGAGTACCCGGAGAAAAAGCATCGGCTAACTCCGTGCCAGCAGCCGCGGTAATACGGAGGATGCGAGCGTTATCCGGATTTATTGGGTTTAAAGGGTGCGTAGGCGGTCTGTTAAGTCAGCGGTCAAATGTCGGCGCTCAACGCCGGCCTGCCGTTGAAACTGGCGGACTTGAGTGGGCGAGAAGTATGCGGAATGCGTGGTGTAGCGGTGAAATGCATAGATATCACGCAGAACCCCGATTGCGAAGGCAGCATACCGGCGCCCAACTGACGCTGAGGCACGAAAGCGTGGGTATCGAACA</t>
  </si>
  <si>
    <t>ASV437</t>
  </si>
  <si>
    <t>TAGGGAATTTTCGTCAATGGGGGGAACCCTGAACGAGCAATGCCGCGTGTGTGAAGAAGGTCTTCGGATCGTAAAGCACTGTTGTAAGTGAAGAATGCCATATAGAGGAAATGCTATGTGGGTGACGGTAGCTTACCAGAAAGCCACGGCTAACTACGTGCCAGCAGCCGCGGTAATACGTAGGTGGCAAGCGTTATCCGGAATCATTGGGCGTAAAGGGTGCGTAGGTGGCGTACTAAGTCTGTAGTAAAAGGCAATGGCTCAACCATTGTAAGCTATGGAAACTGGTATGCTGGAGTGCAGAAGAGGGCGATGGAATTCCATGTGTAGCGGTAAAATGCGTAGATATATGGAGGAACACCAGTGGCGAAGGCGGTCGCCTGGTCTGTAACTGACACTGAGGCACGAAAGCGTGGGGAGCAAATA</t>
  </si>
  <si>
    <t>ASV438</t>
  </si>
  <si>
    <t>TGGGGAATATTGCACAATGGGGGAAACCCTGATGCAGCGACGCCGCGTGAGGGAAGAAGGTTTTCGGATTGTAAACCTCTGTCCTTGGTGACGAAATAAGACGGTAGCCAAGGAGGAAGCCACGGCTAACTACGTGCCAGCAGCCGCGGTAATACGTAGGTGGCAAGCGTTGTCCGGAATTACTGGGTGTAAAGGGAGCGTAGGCGGGAAGATAAGTTGGACGTTTAATCTATCGGCTCAACCGATATCAGCGTTCAAAACTGTTTTTCTTGAGTGAAGTAGAGGTAAGCGGAATTCCTAGTGTAGCGGTGAAATGCGTAAATATTAGGAGGAACACCAGTGGCGAAGGCGGCTTACTGGGCTTTAACTGACGCTGAGGCTCGAAAGCGTGGGTAGCAAACA</t>
  </si>
  <si>
    <t>ASV439</t>
  </si>
  <si>
    <t>TGGGGGATATTGCGCAATGGGGGCAACCCTGACGCAGCAACGCCGCGTGAAGGAAGAAGGTTTTCGGATTGTAAACTTCTTTTATTAAGGACGAAAAATGACGGTACTTAATGAATAAGCTCCGGCTAACTACGTGCCAGCAGCCGCGGTAATACGTAGGGAGCAAGCGTTGTCCGGATTTACTGGGTGTAAAGGGTGCGTAGGCGGCTTTGCAAGTCAGATGTGAAATCTATGGGCTCAACCCATAAACTGCATTTGAAACTGTAGAGCTTGAGTGAAGTAGAGGCAGGCGGAATTCCCCGTGTAGCGGTGAAATGCGTAGAGATGGGGAGGAACACCAGTGGCGAAGGCGGCCTGCTGGGCTTTAACTGACGCTGAGGCACGAAAGCGTGGGTAGCAAACA</t>
  </si>
  <si>
    <t>ASV440</t>
  </si>
  <si>
    <t>TGGGGAATATTGCACAATGGGGGAAACCCTGATGCAGCGACGCCGCGTGAGTGAAGAAGTATCTCGGTATGTAAAGCTCTGTCAGCAGGGAAGAAGAATGACGGTACCTGACCAAGAAGCCCCGGCTAACTACGTGCCAGCAGCCGCGGTAATACGTAGGGGGCAAGCGTTATCCGGATTTACTGGGTGTAAAGGGAGCGTAGACGGCAGGGCAAGTCTGGAGTGAAAGGCGGGGGCCCAACCCCCGGACTGCTCTGGAAACTGCCAGGCTGGAGTGCAGGAGAGGTAAGTGGAATTCCTAGTGTAGCGGTGAAATGCGTAGATATTAGGAGGAACACCAGTGGCGAAGGCGGCTTACTGGACTGTAACTGACGTTGAGGCTCGAAAGCGTGGGGAGCAAACA</t>
  </si>
  <si>
    <t>ASV441</t>
  </si>
  <si>
    <t>TGGGGAATATTGCACAATGGGGGAAACCCTGATGCAGCGACGCCGCGTGAGTGAAGAAGTATTTCGGTATGTAAAGCTCTATCAGCAGGGAAGAAGAAAGACGGTACCTGACTAAGAAGCCCCGGCTAACTACGTGCCAGCAGCCGCGGTAATACGTAGGGGGCAAGCGTTATCCGGATTTACTGGGTGTAAAGGGAGCGCAGACGGCAATGCAAGTCTGAAGTGAAAGCCCGGGGCTCAACCCCGGTACTGCTTTGGAAACTGTATAGCTAGAGTACTGGAGAGGCAAGTGGAATTCCTAGTGTAGCGGTGAAATGCGTAGATATTAGGAGGAACACCAGTGGCGAAGGCGGCTTGCTGGACAGTAACTGACGTTGAGGCTCGAAAGCGTGGGGAGCAAACA</t>
  </si>
  <si>
    <t>ASV442</t>
  </si>
  <si>
    <t>TGGGGAATATTGGGCAATGGGCGCAAGCCTGACCCAGCAACGCCGCGTGAAGGAAGAAGGCTTTCGGGTTGTAAACTTCTTTTAAGGGGGAAGAGGAGAAGACGGTACCCCTTGAATAAGCCACGGCTAACTACGTGCCAGCAGCCGCGGTAATACGTAGGTGGCAAGCGTTGTCCGGATTTACTGGGTGTAAAGGGCGTGCAGCCGGGCAGACAAGTCAGATGTGAAATCCCGCGGCTTAACCGCGGAACTGCATTTGAAACTGTCAGTCTTGAGTACCGGAGAGGTCATCGGAATTCCTTGTGTAGCGGTGAAATGCGTAGATATAAGGAAGAACACCAGTGGCGAAGGCGGATGACTGGACGGCAACTGACGGTGAGGCGCGAAAGCGTGGGGAGCAAACA</t>
  </si>
  <si>
    <t>ASV443</t>
  </si>
  <si>
    <t>TGGGGAATATTGCACAATGGGGGAAACCCTGATGCAGCGACGCCGCGTGACTGAAGAAGTATTTCGGTATGTAAAGGTCTATCAGCAAGGAAGAAAAAAGACGGTACTTGACTAAGAAGCCCCGGCTAACTACGTGCCAGCAGCCGCGGTAATACGTAGGGGGCAAGCGTTATCCGGATTTACTGGGTGTAAAGGGAGCGTAGGTGGTAAGGCAAGCCAGAAGTGAAAGCCCGGGGCTCAACCCCGAGGATTGCTTTTGGAACTGTCGAACTAGAGTGCAGGAGGGGCAAGCGGAATTCCTAGTGTAGCGGTGAAATGCGTAGATATTAGGAGGAACACCAGTGGCGAAGGCGGCTTGCTGGACTGTAACTGACACTGAGGCTCGAAAGCGTGGGGAGCAAACA</t>
  </si>
  <si>
    <t>ASV444</t>
  </si>
  <si>
    <t>TGGGGGATATTGCACAATGGGGGAAACCCTGATGCAGCAACGCCGCGTGAAGGAAGAAGGTCTTCGGATTGTAAACTTCTGTCCTCAGGGAAGATAATGACGGTACCTGAGGAGGAAGCTCCGGCTAACTACGTGCCAGCAGCCGCGGTAATACGTAGGGAGCGAGCGTTGTCCGGATTTACTGGGTGTAAAGGGTGCGTAGGCGGATCTGCAAGTCAGTAGTGAAATCCCAGGGCTTAACCCTGGAACTGCTATTGAAACTGTGGGTCTTGAGTGAGGTAGAGGCAGGCGGAATTCCCGGTGTAGCGGTGAAATGCGTAGAGATCGGGAGGAACACCAGTGGCGAAGGCGGCCTGCTGGGCCTTAACTGACGCTGAGGCACGAAAGCATGGGTAGCAAACA</t>
  </si>
  <si>
    <t>ASV445</t>
  </si>
  <si>
    <t>TGGGGGATATTGCGCAATGGGGGCAACCCTGACGCAGCAACGCCGCGTGAAGGATGAAGGTTTTCGGATTGTAAACTTCTTTTATTAAGGACGAAAATTGACGGTACTTAATGAATAAGCTCCGGCTAACTACGTGCCAGCAGCCGCGGTAATACGTAGGGAGCAAGCGTTGTCCGGATTTACTGGGTGTAAAGGGTGCGTAGGCGGCTTTGCAAGTCAGATGTGAAATCTATGGGCTCAACCCATAAACTGCATTTGAAACTGTAGAGCTTGAGTGAAGTAGAGGCAGGCGGAATTCCCCGTGTAGCGGTGAAATGCGTAGAGATGGGGAGGAACACCAGTGGCGAAGGCGGCCTGCTGGGCTTTAACTGACGCTGAGGCACGAAAGCGTGGGTAGCAAACA</t>
  </si>
  <si>
    <t>ASV446</t>
  </si>
  <si>
    <t>TGGGGAATATTGCACAATGGGCGAAAGCCTGATGCAGCAACGCCGCGTGAAGGAAGAAGGGTTTCGGCTCGTAAACTTCTATCAACAGGGACGAAAGCAATGACGGTACCTGAATAAGAAGCCCCGGCTAACTACGTGCCAGCAGCCGCGGTAATACGTAGGGGGCAAGCGTTATCCGGAATTACTGGGTGTAAAGGGTGAGTAGGCGGCATGGTAAGCCAGATGTGAAAGCCTTGGGCTTAACCCGAGGATTGCATTTGGAACTATCAAGCTAGAGTACAGGAGAGGAAAGCGGAATTCCTAGTGTAGCGGTGAAATGCGTAGATATTAGGAAGAACACCAGTGGCGAAGGCGGCTTTCTGGACTGAAACTGACGCTGAGGCACGAAAGCGTGGGGAGCGAACA</t>
  </si>
  <si>
    <t>ASV447</t>
  </si>
  <si>
    <t>TGGGGAATATTGCACAATGGGGGAAACCCTGATGCAGCAACGCCGCGTGAGTGATGAAGTATTTCGGTATGTAAAGCTCTATCAGCAGGGAAGAAACTGACAGTACCTGACTAAGAAGCCCCGGCTAACTACGTGCCAGCAGCCGCGGTAATACGTAGGGGGCAAGCGTTATCCGGATTTACTGGGTGTAAAGGGAGCGTAGACGGTGATGCAAGTCAGAAGTGAAAGCCCGCGGCTCAACTGCGGGACTGCTTTTGAAACTGTGTGACTAGAGTGCAGGAGGGGTAAGCGGAATTCCTAGTGTAGCGGTGAAATGCGTAGATATTAGGAGGAACACCGGCGGCGAAGGCGGCTTACTGGACTGTAACTGACGTTGAGGCTCGAAAGCGTGGGGAGCAAACA</t>
  </si>
  <si>
    <t>ASV448</t>
  </si>
  <si>
    <t>TGGGGAATATTGCACAATGGGGGAAACCCTGATGCAGCGACGCCGCGTGAAGGAAGAAGTATCTCGGTATGTAAACTTCTATCAGCAGGGAAGACAATGACGGTACCTGACTAAGAAGCCCCGGCTAACTACGTGCCAGCAGCCGCGGTAATACGTAGGGGGCAAGCGTTATCCGGATTTACTGGGTGTAAAGGGAGCGTAGACGGAAGAGCAAGTCTGATGTGAAAGGCAGGGGCCCAACCCCTGGACTGCATTGGAAACTGTCCTTCTTGAGTGCCGGAGGGGTAAGCGGAATTCCTAGTGTAGCGGTGAAATGCGTAGATATTAGGAGGAACACCAGTGGCGAAGGCGGCTTACTGGACGGTAACTGACGTTGAGGCTCGAAAGCGTGGGGAGCAAACA</t>
  </si>
  <si>
    <t>ASV449</t>
  </si>
  <si>
    <t>TGGGGAATATTGCACAATGGGGGAAACCCTGATGCAGCGACGCCGCGTGAGCGAAGAAGTATTTCGGTATGTAAAGCTCTATCAGCAGGGAAGAAACTGACGGTACCTGACTAAGAAGCACCGGCTAAATACGTGCCAGCAGCCGCGGTAATACGTATGGTGCAAGCGTTATCCGGATTTACTGGGTGTAAAGGGAGCGTAGACGGAGCAGCAAGTCTGGAGTGAAAACCCGGGGCTCAACCCCGGGACTGCTTTGGAAACTGTTGTTCTAGAGTGCTGGAGAGGTAAGTGGAATTCCTAGTGTAGCGGTGAAATGCGTAGATATTAGGAGGAACACCAGTGGCGAAGGCGGCTTACTGGACAGTAACTGACGTTGAGGCTCGAAAGCGTGGGGAGCAAACA</t>
  </si>
  <si>
    <t>ASV450</t>
  </si>
  <si>
    <t>TGGGGAATATTGCACAATGGGCGGAAGCCTGATGCAGCGACGCCGCGTGAGTGAAGAAGTATCTCGGTATGTAAAGCTCTATCAGCAGGGAAGAAAATGACGGTACCTGACTAAGAAGCCCCGGCTAACTACGTGCCAGCAGCCGCGGTAATACGTAGGGGGCAAGCGTTATCCGGATTTACTGGGTGTAAAGGGAGCGTAGACGGCGACGCAAGTCTGGAGTGAAAGCCCGGGGCCCAACCCCGGGACTGCTTTGGAAACTGTGCTGCTGGAGTGCAGGAGAGGTAAGTGGAATTCCTAGTGTAGCGGTGAAATGCGTAGATATTAGGAGGAACACCAGTGGCGAAGGCGGCTTACTGGACTGTAACTGACGTTGAGGCTCGAAAGCGTGGGGAGCAAACA</t>
  </si>
  <si>
    <t>ASV451</t>
  </si>
  <si>
    <t>TGAGGAATATTGGTCAATGGACGCAAGTCTGAACCAGCCATGCCGCGTGCAGGAAGACGGCTCTATGAGTTGTAAACTGCTTTTGTACTAGGGTAAACGCTTCTACGTGTAGGAGCCTGAAAGTATAGTACGAATAAGGATCGGCTAACTCCGTGCCAGCAGCCGCGGTAATACGGAGGATCCAAGCGTTATCCGGATTTATTGGGTTTAAAGGGTGCGTAGGCGGTTTGATAAGTTAGAGGTGAAATACCGGGGCTTAACTCCGGAACTGCCTCTAATACTGTTGAACTAGAGAGTAGTTGCGGTAGGCGGAATGTATGGTGTAGCGGTGAAATGCTTAGAGATCATACAGAACACCGATTGCGAAGGCAGCTTACCAAACTATATCTGACGTTGAGGCACGAAAGCGTGGGGAGCAAACA</t>
  </si>
  <si>
    <t>ASV452</t>
  </si>
  <si>
    <t>TGGGGAATATTGCACAATGGGGGAAACCCTGATGCAGCGACGCCGCGTGAGTGAAGAAGTATTTCGGTATGTAAAGCTCTATCAGCAGGGAAGAAACTGACGGTACCTGACTAAGAAGCCCCGGCTAACTACGTGCCAGCAGCCGCGGTAATACGTAGGGGGCAAGCGTTATCCGGATTTACTGGGTGTAAAGGGAGCGTAGGCGGCAAGGTAAGCCAGAAGTGAAAGCCCGCGGCTCAACTGCGGGACTGCTTTTGGAACTATCTAGCTAGATTGCAGGAGAGGTAAGTGGAATTCCTAGTGTAGCGGTGAAATGCGTAGATATTAGGAGGAACACCAGTGGCGAAGGCGGCTTACTGGACTGTAAATGACGCTGAGGCTCGAAAGCGTGGGGAGCAAACA</t>
  </si>
  <si>
    <t>ASV453</t>
  </si>
  <si>
    <t>TCGGGAATATTGCGCAATGGAGGAAACTCTGACGCAGTGACGCCGCGTATAGGAAGAAGGTTTTCGGATTGTAAACTATTGTCGTTAGGGAAGAAAAAAGACAGTACCTAAGGAGGAAGCTCCGGCTAACTACGTGCCAGCAGCCGCGGTAATACGTAGGGAGCGAGCGTTATCCGGATTTATTGGGTGTAAAGGGTGCGTAGACGGGTTAGCAAGTTAGTTGTGAAATCCCTCGGCTTAACTGAGGAACTGCAACTAAAACTGTTAATCTTGAGTGCAGGAGAGGTAAGTGGAATTCCTAGTGTAGCGGTGAAATGCGTAGATATTAGGAGGAACACCAGTGGCGAAGGCGACTTACTGGACTGTAACTGACGTTGAGGCACGAAAGTGTGGGGAGCAAACA</t>
  </si>
  <si>
    <t>ASV454</t>
  </si>
  <si>
    <t>Lactonifactor</t>
  </si>
  <si>
    <t>TGGGGAATATTGCACAATGGGGGAAACCCTGATGCAGCGACGCCGCGTGAAGGAAGAAGTATTTCGGTATGTAAACTTCTATCAGCAGGGAAGAAAATGACGGTACCTGACTAAGAAGCCCCGGCTAATTACGTGCCAGCAGCCGCGGTAATACGTAAGGGGCAAGCGTTATCCGGATTTACTGGGTGTAAAGGGAGCGTAGACGGCAGTGCAAGTCTGATGTGAAAGCCCGGGGCTCAACCCCGGGACTGCATTGGAAACTGTGCAGCTAGAGTGTCGGAGAGGTAAGTGGAATTCCTAGTGTAGCGGTGAAATGCGTAGATATTAGGAGGAACACCAGTGGCGAAGGCGGCTTACTGGACGATAACTGACGTTGAGGCTCGAAAGCGTGGGGAGCAAACA</t>
  </si>
  <si>
    <t>ASV455</t>
  </si>
  <si>
    <t>TGGGGAATATTGCACAATGGGGGAAACCCTGATGCAGCAACGCCGCGTGAAGGAAGACGGTTTTCGGATTGTAAACTTCTATCAATAGGGACGAAAGAAATGACGGTACCTAAATAAGAAGCCCCGGCTAACTACGTGCCAGCAGCCGCGGTAATACGTAGGGGGCAAGCGTTATCCGGAATTACTGGGTGTAAAGGGTGAGTAGGCGGCATGGCAAGTAAGATGTGAAAGCCCGAGGCTTAACCTCGGGATTGCATTTTAAACTGCTAAGCTAGAGTACAGGAGAGGAAAGCGGAATTCCTAGTGTAGCGGTGAAATGCGTAGATATTAGGAAGAACACCAGTGGCGAAGGCGGCTTTCTGGACTGGAAACTGACGCTGAGGCACGAAAGCGTGGGGAGCGAACA</t>
  </si>
  <si>
    <t>ASV456</t>
  </si>
  <si>
    <t>TGGGGAATATTGCACAATGGGGGAAACCCTGATGCAGCGACGCCGCGTGAAGGAAGAAGTATTTCGGTATGTAAACTTCTATCAGCAGGGAAGAAAATGACGGTACCTGAGTAAGAAGCACCGGCTAAATACGTGCCAGCAGCCGCGGTAATACGTATGGTGCAAGCGTTATCCGGATTTACTGGGTGTAAAGGGAGCGTAGACGGATAGGCAAGTCTGGAGTGAAAACCCAGGGCTCAACCTTGGGACTGCTTTGGAAACTGCAGATCTGGAGTGCCGGAGAGGTAAGCGGAATTCCTAGTGTAGCGGTGAAATGCGTAGATATTAGGAGGAACACCAGTGGCGAAGGCGGCTTACTGGACGGTGACTGACGTTGAGGCTCGAAAGCGTGGGGAGCAAACA</t>
  </si>
  <si>
    <t>ASV457</t>
  </si>
  <si>
    <t>TGGGGAATATTGCGCAATGGGGGGAACCCTGACGCAGCAACGCCGCGTGCAGGAAGAAGGTCTTCGGATTGTAAACTGTTGTCGCAGGGGAAGAAGACAGTGACGGTACCCTGTGAGAAAGTCACGGCTAACTACGTGCCAGCAGCCGCGGTAATACGTAGGTGACAAGCGTTGTCCGGATTTACTGGGTGTAAAGGGCGCGTAGGCGGGATAGCAAGTCAGTCGTGAAATGCCGTGGCTTAACCACGGAGCTGCGATTGAAACTGTTATTCTTGAGTATCGGAGAGGAAAGCGGAATTCCTAGTGTAGCGGTGAAATGCGTAGATATTAGGAGGAACACCAGTGGCGAAGGCGGCTTTCTGGACGACAACTGACGCTGAGGCGCGAAAGTGTGGGGAGCAAACA</t>
  </si>
  <si>
    <t>ASV458</t>
  </si>
  <si>
    <t>TGGGGAATATTGCACAATGGGGGAAACCCTGATGCAGCGACGCCGCGTGAGCGATGAAGTATTTCGGTATGTAAAGCTCTATCAGCAGGGAAGAAAATGACGGTACCTGACTAAGAAGCCCCGGCTAACTACGTGCCAGCAGCCGCGGTAATACGTAGGGGGCAAGCGTTATCCGGATTTACTGGGTGTAAAGGGAGCGTAGACGGCTGTGCAAGCCAGATGTGAAAGCCCGGGGCTCAACCCCGGGACTGCATTTGGAACTGTGTAGCTGGAGTGTCGGAGAGGCAGGCGGAATTCCTAGTGTAGCGGTGAAATGCGTAGATATTAGGAGGAACACCAGTGGCGAAGGCGGCCTGCTGGACGATGACTGACGTTGAGGCTCGAAAGCGTGGGGAGCAAACA</t>
  </si>
  <si>
    <t>ASV459</t>
  </si>
  <si>
    <t>TGAGGGATATTGGTCAATGGGGGGAACCCTGAACCAGCAACGCCGCGTGAGGGAAGACGGTTTTCGGATTGTAAACCTCTGTCCTCTGTGAAGATGATGACGGTAGCAGAGGAGGAAGCTCCGGCTAACTACGTGCCAGCAGCCGCGGTAATACGTAGGGAGCAAGCGTTGTCCGGATTTACTGGGTGTAAAGGGTGCGTAGGCGGTTTGGCAAGTCAGAAGTGAAATCCATGGGCTTAACCCGTGAACTGCTTTTGAAACTGTCAGACTTGAGTGAAGTAGAGGTAGGCGGAATTCCCGGTGTAGCGGTGAAATGCGTAGAGATCGGGAGGAACACCAGTGGCGAAGGCGGCCTACTGGGCTTTAACTGACGCTGAGGCACGAAAGCATGGGTAGCAAACA</t>
  </si>
  <si>
    <t>ASV460</t>
  </si>
  <si>
    <t>TGGGGAATATTGGGCAATGGGCGCAAGCCTGACCCAGCAACGCCGCGTGAAGGATGAAGGCTTTCGGGTTGTAAACTTCTTTTATCAGGGACGAAATAAATGACGGTACCTGATGAATAAGCCACGGCTAACTACGTGCCAGCAGCCGCGGTAATACGTAGGTGGCAAGCGTTATCCGGATTTACTGGGTGTAAAGGGCGTGTAGGCGGGACTGCAAGTCAGGTGTGAAAACCACGGGCTCAACCTGTGGCCTGCATTTGAAACTGTAGTTCTTGAGTGCTGGAGAGGCAATCGGAATTCCGTGTGTAGCGGTGAAATGCGTAGATATACGGAGGAACACCAGTGGCGAAGGCGGATTGCTGGACAGTAACTGACGCTGAGGCGCGAAAGCGTGGGGAGCAAACA</t>
  </si>
  <si>
    <t>ASV461</t>
  </si>
  <si>
    <t>TGGGGAATATTGCACAATGGGGGAAACCCTGATGCAGCGACGCCGCGTGAAGGAAGAAGTATTTCGGTATGTAAACTTCTATCAGCAGGGAAGAAAATGACGGTACCTGACTAAGAAGCACCGGCTAAATACGTGCCAGCAGCCGCGGTAATACGTATGGTGCAAGCGTTATCCGGATTTACTGGGTGTAAAGGGAGCGTAGACGGAGAGGCAAGTCTGGAGTGAAAACCCAGGGCTCAACCCTGGGACTGCTTTGGAAACTGCAATTCTGGAGTGCCGGAGAGGTAAGCGGAATTCCTAGTGTAGCGGTGAAATGCGTAGATATTAGGAGGAACACCAGTGGCGAAGGCGGCTTACTGGACGGTGACTGACGTTGAGGCTCGAAAGCGTGGGGAGCAAACA</t>
  </si>
  <si>
    <t>ASV462</t>
  </si>
  <si>
    <t>TGGGGAATATTGCACAATGGGGGAAACCCTGATGCAGCGACGCCGCGTGAAGGAAGAAGTATCTCGGTATGTAAACTTCTATCAGCAGGGAAGAAAATGACGGTACCTGACTAAGAAGCCCCGGCTAACTACGTGCCAGCAGCCGCGGTAATACGTAGGGGGCAAGCGTTATCCGGATTTACTGGGTGTAAAGGGAGCGTAGACGGAAGAGCAAGTCTGATGTGAAAGCCCGGGGCTTAACCCCGGGACTGCATTGGAAACTGTTTTTCTAGAGTGCCGGAGAGGTAAGCGGAATTCCTAGTGTAGCGGTGAAATGCGTAGATATTAGGAGGAACACCAGTGGCGAAGGCGGCTTACTGGACGGTAACTGACGTTGAGGCTCGAAAGCGTGGGGAGCAAACA</t>
  </si>
  <si>
    <t>ASV463</t>
  </si>
  <si>
    <t>F_Erysipelatoclostridiaceae</t>
  </si>
  <si>
    <t>TAGGGAATTTTCGGCAATGGGCGAAAGCCTGACCGAGCAACGCCGCGTGAGGGAGGAAGTCCTTCGGGATGTAAACCTCTGTTATAAAGGAAGAACGGCATATGGAGGGAATGGCATATGAGTGACGGTACTTTATGAGGAAGCCACGGCTAACTACGTGCCAGCAGCCGCGGTAATACGTAGGTGGCGAGCGTTATCCGGAATCATTGGGCGTAAAGAGGGAGCAGGCGGTCTGAGAGGTCTGTGGTGAAAGCCCGAAGCTAAACTTCGGTAAGCCATGGAAACCGGCGGACTAGAGTGCGGCAGAGGAACGTGGAATTCCATGTGTAGCGGTGAAATGCGTAGATATATGGAGGAACACCAGTGGCGAAGGCGACGTTCTGGGCCGCAACTGACGCTCAGTCCCGAAAGCGTGGGGAGCAAATA</t>
  </si>
  <si>
    <t>ASV464</t>
  </si>
  <si>
    <t>TGGGGAATATTGGGCAATGGGCGCAAGCCTGACCCAGCAACGCCGCGTGAAGGAAGAAGGCTTTCGGGTTGTAAACTTCTTTTCTGGGGGACGAAGAAAGTGACGGTACCCCAGGAATAAGCCACGGCTAACTACGTGCCAGCAGCCGCGGTAATACGTAGGTGGCAAGCGTTATCCGGATTTATTGGGTGTAAAGGGCGTGTAGGCGGGAATGCAAGTCAGATGTGAAAACTATGGGCTCAACCCATAGCCTGCATTTGAAACTGTATTTCTTGAGTGCTGGAGAGGCAATCGGAATTCCGTGTGTAGCGGTGAAATGCGTAGATATACGGAGGAACACCAGTGGCGAAGGCGGATTGCTGGACAGTAACTGACGCTGAGGCGCGAAAGCGTGGGGAGCAAACA</t>
  </si>
  <si>
    <t>ASV465</t>
  </si>
  <si>
    <t>TCGGGAATATTGCGCAATGGAGGAAACTCTGACGCAGTGACGCCGCGTGCAGGAAGAAGGTTTTCGGATTGTAAACTGCTTTAGACAGGGAAGAAACAAGACAGTACCTGTAGAATAAGCTCCGGCTAACTACGTGCCAGCAGCCGCGGTAATACGTAGGGAGCAAGCGTTATCCGGATTTATTGGGTGTAAAGGGTGCGTAGACGGGAAGGCAAGTTGGTTGTGAAATCCCTCGGCTTAACTGAGGAACTGCAACCAAAACTATCTTTCTTGAGTGCTGGAGAGGAAAGTGGAATTCCTAGTGTAGCGGTGAAATGCGTAGATATTAGGAGGAACACCAGTGGCGAAGGCGACTTTCTGGACAGTAACTGACGTTGAGGCACGAAAGTGTGGGGAGCAAACA</t>
  </si>
  <si>
    <t>ASV466</t>
  </si>
  <si>
    <t>TGGGGGATATTGCACAATGGGCGAAAGCCTGATGCAGCGACGCCGCGTGAGGGAAGACGGTCTTCGGATTGTAAACCTCTGTCTTTGGGGAAGAAATCAGACGGTACCCAAAGAGGAAGCTCCGGCTAACTACGTGCCAGCAGCCGCGGTAATACGTAGGGAGCGAGCGTTGTCCGGAATTACTGGGTGTAAAGGGAGCGTAGGCGGGCTTGTAAGTTGAATGTCTAATCCACCGGCTCAACCGGTGATCGCGTTCAAAACTGCAGGTCTTGAGTGAAGTAGAGGCAGGCGGAATTCCTAGTGTAGCGGTGAAATGCGTAGATATTAGGAGGAACACCAGTGGCGAAGGCGGCCTGCTGGGCTTTAACTGACGCTGAGGCTCGAAAGCGTGGGGAGCAAACA</t>
  </si>
  <si>
    <t>ASV467</t>
  </si>
  <si>
    <t>TGGGGAATATTGGGCAATGGGCGCAAGCCTGACCCAGCAACGCCGCGTGAAGGAAGAAGGCTTTCGGGTTGTAAACTTCTTTTAAGAGGGAAGAGGAGAAGACGGTACCTCTTGAATAAGCCACGGCTAACTACGTGCCAGCAGCCGCGGTAATACGTAGGTGGCAAGCGTTGTCCGGATTTACTGGGTGTAAAGGGCGTGCAGCCGGGATGGCAAGTCAGATGTGAAATCCCGCGGCTCAACCGCGGAACTGCATTTGAAACTGTTATTCTTGAGTACCGGAGAGGTCATCGGAATTCCTTGTGTAGCGGTGAAATGCGTAGATATAAGGAAGAACACCAGTGGCGAAGGCGGATGACTGGACGGCAACTGACGGTGAGGCGCGAAAGCGTGGGGAGCAAACA</t>
  </si>
  <si>
    <t>ASV468</t>
  </si>
  <si>
    <t>TGGGGAATATTGCACAATGGGGGAAACCCTGATGCAGCGACGCCGCGTGAGTGAAGAAGTATTTCGGTATGTAAAGCTCTATCAGCAGGGAAGAAAATGACGGTACCTGATTAAGAAGCCCCGGCTAACTACGTGCCAGCAGCCGCGGTAATACGTAGGGGGCAAGCGTTATCCGGATTTACTGGGTGTAAAGGGAGCGTAGACGGCAGCACAAGTCTGGAGTGAAATGCCGGGGCTTAACCCCGGAACTGCTTTGGAAACTGTGCAGCTAGAGTGCAGGAGAGGTAAGTGGAATTCCTAGTGTAGCGGTGAAATGCGTAGATATTAGGAGGAACACCAGTGGCGAAGGCGGCTTACTGGACTGTAACTGACGTTGAGGCTCGAAAGCGTGGGGAGCAAACA</t>
  </si>
  <si>
    <t>ASV469</t>
  </si>
  <si>
    <t>TAGGGAATTTTCCACAATGGGCGCAAGCCTGATGGAGCAACACCGCGTGAGTGAAGAAGGGTTTCGGCTCGTAAAGCTCTGTTGTTGGAGAAGAACGTGCGTGAGAGTAACTGTTCACGCAGTGACGGTATCCAACCAGAAAGTCACGGCTAACTACGTGCCAGCAGCCGCGGTAATACGTAGGTGGCAAGCGTTATCCGGATTTATTGGGCGTAAAGCGAGCGCAGGCGGTTGCTTAGGTCTGATGTGAAAGCCTTCGGCTTAACCGAAGAAGTGCATCGGAAACCGGGCGACTTGAGTGCAGAAGAGGACAGTGGAACTCCATGTGTAGCGGTGGAATGCGTAGATATATGGAAGAACACCAGTGGCGAAGGCGGCTGTCTGGTCTGCAACTGACGCTGAGGCTCGAAAGCATGGGTAGCGAACA</t>
  </si>
  <si>
    <t>ASV470</t>
  </si>
  <si>
    <t>TGGGGAATATTGGGCAATGGGCGCAAGCCTGACCCAGCAACGCCGCGTGAAGGAAGAAGGCTTTCGGGTTGTAAACTTCTTTTCTCAGGGACGAAGCAAGTGACGGTACCTGAGGAATAAGCCACGGCTAACTACGTGCCAGCAGCCGCGGTAATACGTAGGTGGCAAGCGTTATCCGGATTTACTGGGTGTAAAGGGCGTGTAGGCGGGACTGCAAGTCAGATGTGAAAACCATGGGCTCAACCTGTGGCCTGCATTTGAAACTGTAGTTCTTGAGTACTGGAGAGGCAGACGGAATTCCTAGTGTAGCGGTGAAATGCGTAGATATTAGGAGGAACACCAGTGGCGAAGGCGGTCTGCTGGACAGCAACTGACGCTGAGGCGCGAAAGCGTGGGGAGCAAACA</t>
  </si>
  <si>
    <t>ASV471</t>
  </si>
  <si>
    <t>TGGGGAATATTGCACAATGGGGGAAACCCTGATGCAGCGACGCCGCGTGAGCGAAGAAGTATTTCGGTATGTAAAGCTCTATCAGCAGGGAAGAAAAATGACGGTACCTGACTAAGAAGCACCGGCTAAATACGTGCCAGCAGCCGCGGTAATACGTATGGTGCAAGCGTTATCCGGATTTACTGGGTGTAAAGGGAGCGCAGGCGGTACGGCAAGTCTGATGTGAAAGCCCGGGGCTCAACCCCGGTACTGCATTGGAAACTGTCGGACTAGAGTGTCGGAGGGGTAAGTGGAATTCCTAGTGTAGCGGTGAAATGCGTAGATATTAGGAGGAACACCAGTGGCGAAGGCGGCTTACTGGACGATGACTGACGCTGAGGCTCGAAAGCGTGGGGAGCAAACA</t>
  </si>
  <si>
    <t>ASV472</t>
  </si>
  <si>
    <t>TGGGGAATATTGCACAATGGGGGAAACCCTGATGCAGCGACGCCGCGTGAGGGAAGAAGGTTTTCGGATTGTAAACCTCTGTCTTTGGTGACGAAAGATGACGGTAGCCAAAGAGGAAGCTACGGCTAACTACGTGCCAGCAGCCGCGGTAATACGTAGGTGGCAAGCGTTGTCCGGAATTACTGGGTGTAAAGGGAGCGTAGGCGGGAAGACAAGTTGAATGTTTAAACTATCGGCTCAACCGATAATCGCGTTCAAAACTGTTTTTCTTGAGTGAAGTAGAGGCAGGCGGAATTCCTAGTGTAGCGGTGAAATGCGTAGATATTAGGAGGAACACCAGTGGCGAAGGCGGCCTGCTGGGCTTTAACTGACGCTGAGGCTCGAAAGCGTGGGTAGCAAACA</t>
  </si>
  <si>
    <t>ASV473</t>
  </si>
  <si>
    <t>Oscillospira</t>
  </si>
  <si>
    <t>TGGGGAATATTGGGCAATGGACGCAAGTCTGACCCAGCAACGCCGCGTGAAGGAAGAAGGCTTTCGGGTTGTAAACTTCTTTTGTCAGGGAAGAGAAGAAGACGGTACCTGGCGAATAAGCCACGGCTAACTACGTGCCAGCAGCCGCGGTAATACGTAGGTGGCAAGCGTTGTCCGGATTTACTGGGTGTAAAGGGCGTGCAGCCGGGCGCTTAAGTCAGATGTGAAATCCGCGGGCTTAACCCGCGAACTGCATTTGAAACTGAGCGTCTTGAGTATCGGAGAGGTCATCGGAATTCCTTGTGTAGCGGTGAAATGCGTAGATATAAGGAAGAACACCAGTGGCGAAGGCGGATGACTGGACGACAACTGACGGTGAGGCGCGAAAGCGTGGGGAGCAAACA</t>
  </si>
  <si>
    <t>ASV474</t>
  </si>
  <si>
    <t>TGGGGAATATTGGGCAATGGGCGCAAGCCTGACCCAGCAACGCCGCGTGAAGGAAGAAGGCCCTCGGGTTGTAAACTTCTTTTATCAGGGACGAAGAAAATGACGGTACCTGATGAATAAGCCACGGCTAACTACGTGCCAGCAGCCGCGGTAATACGTAGGTGGCAAGCGTTATCCGGATTTACTGGGTGTAAAGGGCGTGTAGGCGGGACTGCAAGTCAGATGTGAAAACCATGGGCTCAACCCATGGCCTGCATTTGAAACTGTAGTTCTTGAGTGTTGGAGAGGCAGGCGGAATTCCGTGTGTAGCGGTGAAATGCGTAGATATACGGAGGAACACCAGTGGCGAAGGCGGCCTGCTGGACAATAACTGACGCTGAGGCGCGAAAGCGTGGGGAGCAAACA</t>
  </si>
  <si>
    <t>ASV475</t>
  </si>
  <si>
    <t>TGGGGAATATTGCACAATGGGGGAAACCCTGATGCAGCGACGCCGCGTGAGTGAAGAAGTATTTCGGTATGTAAAGCTCTATCAGCAGGGAAGAAAACAGACGGTACCTGACTAAGAAGCCCCGGCTAACTACGTGCCAGCAGCCGCGGTAATACGTAGGGGGCAAGCGTTATCCGGAATTACTGGGTGTAAAGGGTGCGTAGGTGGCATGGTAAGTCAGAAGTGAAAGCCCGGGGCTTAACCCCGGGACTGCTTTTGAAACTGTCATGCTGGAGTGCAGGAGAGGTAAGCGGAATTCCTAGTGTAGCGGTGAAATGCGTAGATATTAGGAGGAACACCAGTGGCGAAGGCGGCTTACTGGACTGTCACTGACACTGATGCACGAAAGCGTGGGGAGCAAACA</t>
  </si>
  <si>
    <t>ASV476</t>
  </si>
  <si>
    <t>TGGGGAATATTGGGCAATGGGGGAAACCCTGACCCAGCGACGCCGCGTGAGGGAAGAAGGTTTTCGGATTGTAAACCTCTGTCCTTGGTGACGATAATGACGGTAGCCAAGGAGGAAGCCACGGCTAACTACGTGCCAGCAGCCGCGGTAATACGTAGGTGGCGAGCGTTGTCCGGAATTACTGGGTGTAAAGGGAGCGTAGGCGGGAGAGCAAGTCGACTGTGAAATCTATGGGCTTAACCCATAGCTGCGATCGAAACTGTTCATCTTGAGTGAAGTAGAGGCAGGCGGAATTCCTAGTGTAGCGGTGAAATGCGTAAATATTAGGAGGAACACCAGTGGCGAAGGCGGCCTGCTGGGCTTTAACTGACGCTGAGGCTCGAAAGCGTGGGTAGCAAACA</t>
  </si>
  <si>
    <t>ASV477</t>
  </si>
  <si>
    <t>TGGGGAATATTGGACAATGGGCGAAAGCCTGATCCAGCGACGCCGCGTGAGCGAGGAAGTATTTCGGTATGTAAAGCTCTATCAGCAGGGAAGAAAACGACGGTACCTGACTAAGAAGCCCCGGCTAACTACGTGCCAGCAGCCGCGGTAATACGTAGGGGGCAAGCGTTATCCGGATTTACTGGGTGTAAAGGGAGCGTAGACGGCAGTGCAAGTCAGAAGTGAAAGGTCGGGGCTCAACCCCGGGACTGCTTTTGAAACTGTGCAGCTAGAGTGCAGGAGAGGCAAGCGGAATTCCTAGTGTAGCGGTGAAATGCGTAGATATTAGGAGGAACACCAGTGGCGAAGGCGGCTTGCTGGACTGTAACTGACGTTGAGGCTCGAAAGCGTGGGGAGCAAACA</t>
  </si>
  <si>
    <t>ASV478</t>
  </si>
  <si>
    <t>TGGGGAATATTGCACAATGGGGGAAACCCTGATGCAGCGACGCCGCGTGGAGGAAGAAGGTTTTCGGATTGTAAACTCCTGTCTTCGGGGACGATAATGACGGTACCCGAGGAGGAAGCCACGGCTAACTACGTGCCAGCAGCCGCGGTAAAACGTAGGTGGCAAGCGTTGTCCGGAATTACTGGGTGTAAAGGGAGCGCAGGCGGGTCGGCAAGTTGGAGGTGAAAGCTGTGGGCTCAACCCACAAACTGCCTTCAAAACTGCCGGTCTTGAGTGGTGTAGAGGTAGGCGGAATTCCCGGTGTAGCGGTGGAATGCGTAGATATCGGGAGGAACACCAGTGGCGAAGGCGGCCTACTGGGCACTAACTGACGCTGAGGCTCGAAAGCATGGGTAGCAAACA</t>
  </si>
  <si>
    <t>ASV479</t>
  </si>
  <si>
    <t>TGGGGGATATTGCACAATGGGGGAAACCCTGATGCAGCGACGCCGCGTGTGGGAAGACGGTCCTCTGGATTGTAAACCACTGTCCCCAGGGACGAAGATGACGGTACCTGGGGAGGAAGCTCCGGCTAACTACGTGCCAGCAGCCGCGGTAATACGTAGGGAGCGAGCGTTGTCCGGAATTACTGGGTGTAAAGGGAGCGTAGGCGGGATGGCAAGTTGGGTGTTAAATCTACCGGCTCAACCGGTAGCCGCACTCAAAACTGCCGTTCTTGAGTGAAGTAGAGGCAGGCGGAATTCCTAGTGTAGCGGTGAAATGCGTAGATATTAGGAGGAACACCAGTGGCGAAGGCGGCCTGCTGGGCTTTTACTGACGCTGAGGCTCGAAAGTGTGGGGAGCAAACA</t>
  </si>
  <si>
    <t>ASV480</t>
  </si>
  <si>
    <t>Corynebacteriales</t>
  </si>
  <si>
    <t>Corynebacteriaceae</t>
  </si>
  <si>
    <t>Corynebacterium</t>
  </si>
  <si>
    <t>TGGGGAATATTGCACAATGGGCGCAAGCCTGATGCAGCGACGCCGCGTGGGGGATGACGGCCTTCGGGTTGTAAACTCCTTTCGCTACCGACGAAGCCCCTTTGTGGTGACGGTAGGTGGAGAAGAAGCACCGGCTAACTACGTGCCAGCAGCCGCGGTAATACGTAGGGTGCGAGCGTTGTCCGGATTTACTGGGCGTAAAGAGCTCGTAGGTGGTTTGTCGCGTCGTCTGTGAAATTCCGGGGCTTAACTCCGGGCGTGCAGGCGATACGGGCATAACTTGAGTGCTGTAGGGGTAACTGGAATTCCTGGTGTAGCGGTGGAATGCGCAGATATCAGGAGGAACACCGATGGCGAAGGCAGGTTACTGGGCAGTTACTGACGCTGAGGAGCGAAAGCATGGGTAGCGAACA</t>
  </si>
  <si>
    <t>ASV481</t>
  </si>
  <si>
    <t>TAGGGAATTTTCGTCAATGGGGGAAACCCTGAACGAGCAATGCCGCGTGAGTGAAGAAGGTCTTCGGATCGTAAAGCTCTGTTGTAAGTGAAGAACGGCTCATAGAGGAAATGCTATGGGAGTGACGGTAGCTTACCAGAAAGCCACGGCTAACTACGTGCCAGCAGCCGCGGTAATACGTAGGTGGCAAGCGTTATTCGGAATCATTGGGCGTAAAGGGTGCGTAGGTGGCGTACTAAGTCTGTAGTAAAAGGCAATGGCTCAACCATTGTAAGCTATGGAAACTGGTATGCTGGAGTGCAGAAGAGGGCGATGGAATTCCATGTGTAGCGGTAAAATGCGTAGATATATGGAGGAACACCAGTGGCGAAGGCGGTCGCCTGGTCTGTAACTGACACTGAGGCACGAAAGCGTGGGGAGCAAATA</t>
  </si>
  <si>
    <t>ASV482</t>
  </si>
  <si>
    <t>TGGGGGATATTGCACAATGGGGGGAACCCTGATGCAGCGACGCCGCGTGAGGGAAGACGGTTTTCGGATTGTAAACCTCTGTCTTTAGGGACGAAACAAATGACGGTACCTAAAGAGGAAGCCACGGCTAACTACGTGCCAGCAGCCGCGGTAATACGTAGGTGGCAAGCGTTGTCCGGAATTACTGGGTGTAAAGGGAGCGTAGGCGGGAATGCAAGTTGAATGTTTAAACTATAGGCTCAACCCATAGTCGCGTTCAAAACTGCATTTCTTGAGTGGAGTAGAGGCAGGCGGAATTCCTAGTGTAGCGGTGAAATGCGTAGATATTAGGAGGAACACCAGTGGCGAAGGCGGCCTGCTGGGCTCTAACTGACGCTGAGGCTCGAAAGCGTGGGTAGCAAACA</t>
  </si>
  <si>
    <t>ASV483</t>
  </si>
  <si>
    <t>TGGGGAATATTGCACAATGGGGGAAACCCTGATGCAGCGACGCCGCGTGAAGGAAGAAGTATTTCGGTATGTAAACTTCTATCAGCAGGGAAGAAAATGACGGTACCTGACTAAGAAGCCCCGGCTAACTACGTGCCAGCAGCCGCGGTAATACGTAGGGGGCAAGCGTTATCCGGATTTACTGGGTGTAAAGGGAGCGTAGACGGATGTGCAAGCCAGATGTGAAAACCCGGGGCTCAACCCCGGGACTGCATTTGGAACTGTGCGTCTAGAGTGCTGGAGAGGTAAGTGGAATTCCTAGTGTAGCGGTGAAATGCGTAGATATTAGGAGGAACACCAGTGGCGAAGGCGGCTTACTGGACAGTAACTGACGTTGAGGCTCGAAAGCGTGGGGAGCAAACA</t>
  </si>
  <si>
    <t>ASV484</t>
  </si>
  <si>
    <t>TGGGGAATATTGCACAATGGGGGGAACCCTGATGCAGCGACGCCGCGTGAGTGAAGAAGTATTTCGGTATGTAAAGCTCTATCAGCAGGAACGAAGAAGACGGTACCTGACTAAGAAGCCCCGGCTAACTACGTGCCAGCAGCCGCGGTAATACGTAGGGGGCAAGCGTTATCCGGAATCACTGGGTGTAAAGGGAGCGTAGACGGCAAGGCAAGCCTGGAGTGAAAGGCGGGGGCCCAACCCCTGGACTGCTCTGGGAACTGTCTGGCTGGAGTGCAGGAGAGGTAAGTGGAATTCCTAGTGTAGCGGTGAAATGCGTAGATATTAGGAGGAACACCAGTGGCGAAGGCGGCTTACTGGACTGTAACTGACGTTGAGGCTCGAAAGCGTGGGGAGCAAACA</t>
  </si>
  <si>
    <t>ASV485</t>
  </si>
  <si>
    <t>GCA-900066755</t>
  </si>
  <si>
    <t>TGGGGAATATTGCACAATGGGGGAAACCCTGATGCAGCAACGCCGCGTGAAGGAAGAAGTATCTCGGTATGTAAACTTCTATCAGCAGGGAAGAAAATGACGGTACCTGACTAAGAAGCTCCGGCTAAATACGTGCCAGCAGCCGCGGTAATACGTATGGAGCAAGCGTTATCCGGATTTACTGGGTGTAAAGGGAGCGTAGGCGGTTATGCAAGTCAGATGTGAAAGCCCGGGGCTTAACCCCGGGACTGCATTTGAAACTGTGTAACTAGAGTGTCGGAGAGGTAAGTGGAATTCCTAGTGTAGCGGTGAAATGCGTAGATATTAGGAGGAACACCAGTGGCGAAGGCGGCTTACTGGACGATAACTGACGCTGAGGCTCGAAAGCGTGGGGAGCAAACA</t>
  </si>
  <si>
    <t>ASV486</t>
  </si>
  <si>
    <t>TGGGGAATATTGGGCAATGGGCGCAAGCCTGACCCAGCAACGCCGCGTGAAGGAAGAAGGCTTTCGGGTTGTAAACTTCTTTTCTGAGGGACGAAGCAAGTGACGGTACCTCAGGAATAAGCCACGGCTAACTACGTGCCAGCAGCCGCGGTAATACGTAGGTGGCAAGCGTTATCCGGATTTATTGGGTGTAAAGGGCGTGTAGGCGGGAATGCAAGTCAGATGTGAAAACTATGGGCTCAACCCATAGCCTGCATTTGAAACTGTATTTCTTGAGTGCTGGAGAGGCAATCGGAATTCCGTGTGTAGCGGTGAAATGCGTAGATATACGGAGGAACACCAGTGGCGAAGGCGGATTGCTGGACAGTAACTGACGCTGAGGCGCGAAAGCGTGGGGAGCAAACA</t>
  </si>
  <si>
    <t>ASV487</t>
  </si>
  <si>
    <t>TGGGGAATATTGCACAATGGGGGAAACCCTGATGCAGCGACGCCGCGTGAGTGAAGAAGTATTTCGGTATGTAAAGCTCTATCAGCAGGGAAGAAAATGACGGTACCTGACCAAGAAGCCCCGGCTAACTACGTGCCAGCAGCCGCGGTAATACGTAGGGGGCAAGCGTTATCCGGATTTACTGGGTGTAAAGGGAGCGTAGACGGTGATGCAAGTCAGAAGTGAAAGCCCGGGGCTCAACTCCGGGACTGCTTTTGAAACTGTGTAACTGGAGTGCAGGAGAGGTAAGCGGAATTCCTGGTGTAGCGGTGAAATGCGTAGATATCAGGAGGAACACCAGTGGCGAAGGCGGCTTACTGGACTGTAACTGACGTTGAGGCTCGAAAGCGTGGGGAGCAAACA</t>
  </si>
  <si>
    <t>ASV488</t>
  </si>
  <si>
    <t>TAGGGAATTTTCGTCAATGGGGGAAACCCTGAACGAGCAATGCCGCGTGAGTGAAGAAGGTCTTCGGATCGTAAAGCTCTGTTGTAAGTGAAGAACGGCTCATAGAGGAAATGCTATGGGAGTGACGGTAGCTTACCAGAAAGCCACGGCTAACTACGTGCCAGCAGCCGCGGTAATACGTAGGTGGCAAGCGTTATCCGGAATCATTGGGCGTAAAGGGTGCGTAGGTGGCACGATAAGTCTGAAGTAAAAGGCAACAGCTCAACTGTTGTATGCTTTGGAAACTGTCGAGCTAGAGTGCAGAAGAGGGCGATGGAATTCCATGTGTAGCGGTAAAATGCGTAGATATATGGAGGAACACCAGTGGCGAAGGCGGTCGCCTGGTCTGTAACTGACACTGATGCACGAAAGCGTGGGGAGCAAATA</t>
  </si>
  <si>
    <t>ASV489</t>
  </si>
  <si>
    <t>TGGGGAATATTGCACAATGGGGGAAACCCTGATGCAGCGACGCCGCGTGAAGGATGAAGTATTTCGGTATGTAAACTTCTATCAGCAGGGAAGAAAATGACGGTACCTGACTAAGAAGCCCCGGCTAACTACGTGCCAGCAGCCGCGGTAATACGTAGGGGGCAAGTGTTATCCGGATTTACTGGGTGTAAAGGGAGCGTAGACGGCTGTGCAAGTTTGAAGTGAAAGGCAAGGGCTCAACCTTTGGACTGCTTTGAAAACTGTGCAGCTAGAGTGTCGGAGAGGTAAGTGGAATTCCTAGTGTAGCGGTGAAATGCGTAGATATTAGGAGGAACACCAGTGGCGAAGGCGGCTTACTGGACGATGACTGACGTTGAGGCTCGAAAGCGTGGGGAGCAAACA</t>
  </si>
  <si>
    <t>ASV490</t>
  </si>
  <si>
    <t>TGGGGGATATTGGTCAATGGGGGAAACCCTGAACCAGCAACGCCGCGTGAGGGAAGACGGCCTTCGGGTTGTAAACCTAAGTGATCAGGGACGAAGGAAGTGACGGTACCTGAAAAGCAAGCTCCGGCTAACTACGTGCCAGCAGCCGCGGTAATACGTAGGGAGCGAGCGTTGTCCGGATTTACTGGGTGTAAAGGGTGCGTAGGCGGGAAAGCAAGTCAGGTGTGAAATACCGGGGCTCAACTCCGGGGCTGCGCTTGAAACTGTTTTTCTTGAGTGAAGTAGAGGCAGGCGGAATTCCTAGTGTAGCGGTGGAATGCGTAGATATTAGGAGGAACACCAGTGGCGAAGGCGGCCTGCTGGGCTTTAACTGACGCTGAGGCACGAAAGCATGGGGAGCAAACA</t>
  </si>
  <si>
    <t>ASV491</t>
  </si>
  <si>
    <t>TGGGGAATATTGGGCAATGGGGGAAACCCTGACCCAGCAACGCCGCGTGAAGGAAGAAGGCTTTCGGGTTGTAAACTTCTTTTACCAGGGACGAAACAAATGACGGTACCTGGAGAAAAAGCTCCGGCTAACTACGTGCCAGCAGCCGCGGTAATACGTAGGGAGCAAGCGTTGTCCGGATTTACTGGGTGTAAAGGGCGTGTAGGCGGAGATGCAAGTCAGATGTGAAATCTGGGGGCTCAACCCCCAAACTGCATTTGAAACTGTATCCCTTGAGTATCGGAGAGGCAGGCGGAATTCCTAGTGTAGCGGTGAAATGCGTAGATATTAGGAGGAACACCAGTGGCGAAGGCGGCCTGCTGGACGACAACTGACGCTGAGGCGCGAAAGCGTGGGGAGCAAACA</t>
  </si>
  <si>
    <t>ASV492</t>
  </si>
  <si>
    <t>TGAGGAATATTGGTCAATGGGCGGAAGCCTGAACCAGCCAAGTCGCGTGAGGGAATAAGGCCCTACGGGTCGTAAACCTCTTTTGCCGGGGAGCAAGGGCCGGGACGTGTCCCGGCCCGGAGAGTACCCGGAGAAAAAGCATCGGCTAACTCCGTGCCAGCAGCCGCGGTAATACGGAGGATGCGAGCGTTATCCGGATTTATTGGGTTTAAAGGGTGCGTAGGCGGGCTTTTAAGTCAGCGGTAAAAATTCGGGGCTCAACCCCGTCCGGCCGTTGAAACTGGGGGCCTTGAGTGGGCGAGAAGAAGGCGGAATGCGTGGTGTAGCGGTGAAATGCATAGATATCACGCAGAACCCCGATTGCGAAGGCAGCCTTCCGGCGCCCTACTGACGCTGAGGCACGAAAGTGCGGGGATCGAACA</t>
  </si>
  <si>
    <t>ASV493</t>
  </si>
  <si>
    <t>TGGGGAATATTGCACAATAGGGGAAACCCTGATGCAGCGACGCCGCGTGAGCGATGAAGTATTTCGGTATGTAAAGCTCTATCAGCAGGGAAGAAAATGACGGTACCTGACTAAGAAGCCCCGGCTAACTACGTGCCAGCAGCCGCGGTAATACGTAGGGGGCAAGCGTTATCCGGATTTACTGGGTGTAAAGGGAGCGTAGACGGTCCTGCAAGCCAGATGTGAAAGCCCGGGGCTCAACCCCGGGACTGCATTTGGAACTGTAAGGCTAGAGTGTCGGAGAGGCAGGCGGAATTCCTAGTGTAGCGGTGAAATGCGTAGATATTAGGAGGAACACCAGTGGCGAAGGCGGCCTGCTGGACGATGACTGACGTTGAGGCTCGAAAGCGTGGGGAGCAAACA</t>
  </si>
  <si>
    <t>ASV494</t>
  </si>
  <si>
    <t>TGGGGAATATTGCACAATGGGGGAAACCCTGATGCAGCGACGCCGCGTGAGTGAAGAAGTATTTCGGTATGTAAAGCTCTATCAGCAGGGAAGAAAATGACGGTACCTGACTAAGAAGCCCCGGCTAACTACGTGCCAGCAGCCGCGGTAATACGTAGGGGGCAAGCGTTATCCGGATTTACTGGGTGTAAAGGGAGCGTAGACGGCCAGACAAGTCAGAAGTGAAAGCCCAGGGCTCAACTCTGGGACTGCTTTTGAAACTGCCGGGCTGGAGTGCAGGAGAGGTAAGCGGAATTCCTAGTGTAGCGGTGAAATGCGTAGATATTAGGAGGAACACCAGTGGCGAAGGCGGCTTACTGGACTGTAACTGACGTTGAGGCTCGAAAGCGTGGGGAGCAAACA</t>
  </si>
  <si>
    <t>ASV495</t>
  </si>
  <si>
    <t>TGGGGAATATTGCACAATGGGGGAAACCCTGATGCAGCGACGCCGCGTGAGCGATGAAGTATTTCGGTATGTAAAGCTCTATCAGCAGGGAAGAAAATGACGGTACCTGACTAAGAAGCCCCGGCTAACTACGTGCCAGCAGCCGCGGTAATACGTAGGGGGCAAGCGTTATCCGGATTTACTGGGTGTAAAGGGAGCGTAGACGGCGATGCAAGCCAGATGTGAAAGCCCGGGGCTCAACCCCGGGACTGCATTTGGAACTGTAATGCTGGAGTGTCGGAGAGGCAGGCGGAATTCCTAGTGTAGCGGTGAAATGCGTAGATATTAGGAGGAACACCAGTGGCGAAGGCGGCCTGCTGGACGATGACTGACGTTGAGGCTCGAAAGCGTGGGGAGCAAACA</t>
  </si>
  <si>
    <t>ASV496</t>
  </si>
  <si>
    <t>TGGGGAATATTGGGCAATGGGCGCAAGCCTGACCCAGCAACGCCGCGTGAAGGAAGAAGGCTTTCGGGTTGTAAACTTCTTTTCTTGGGGACGAAGAAAGTGACGGTACCCAAGGAATAAGCCACGGCTAACTACGTGCCAGCAGCCGCGGTAATACGTAGGTGGCAAGCGTTATCCGGATTTATTGGGTGTAAAGGGCGTGTAGGCGGGAGTGCAAGTCAGATGTGAAAACTATGGGCTCAACCCATAGCCTGCATTTGAAACTGTACTTCTTGAGTGCTGGAGAGGCAATCGGAATTCCGTGTGTAGCGGTGAAATGCGTAGATATACGGAGGAACACCAGTGGCGAAGGCGGATTGCTGGACAGTAACTGACGCTGAGGCGCGAAAGCGTGGGGAGCAAACA</t>
  </si>
  <si>
    <t>ASV497</t>
  </si>
  <si>
    <t>TGAGGAATATTGGTCAATGGACGAGAGTCTGAACCAGCCAAGTAGCGTGAAGGATGACTGCCCTATGGGTTGTAAACTTCTTTTATATGGGAATAAAGTTCAGTATGTATACTGTTTTGTATGTACCATATGAATAAGGATCGGCTAACTCCGTGCCAGCAGCCGCGGTAATACGGAGGATCCGAGCGTTATCCGGATTTATTGGGTTTAAAGGGAGCGTAGGCGGACGCTTAAGTCAGTTGTGAAAGTTTGCGGCTCAACCGTAAAATTGCAGTTGATACTGGGTGTCTTGAGTGCAGCAGAGGTAGGCGGAATTCGTGGTGTAGCGGTGAAATGCTTAGATATCACGAAGAACTCCGATTGCGAAGGTAGCTTACTGGACTGTAACTGACGCTGATGCTCGAAAGTGTGGGTATCAAACA</t>
  </si>
  <si>
    <t>ASV498</t>
  </si>
  <si>
    <t>TGGGGAATTTTGCGCAATGGGGGAAACCCTGACGCAGCAACGCCGCGTGCGGGACGAAGGCCTTCGGGTTGTAAACCGCTTTCAGCAGGGAAGATTCAGACGGTACCTGCAGAAGAAGCTCCGGCTAACTACGTGCCAGCAGCCGCGGTAATACGTAGGGGGCGAGCGTTATCCGGATTCATTGGGCGTAAAGCGCGCGTAGGCGGCCGCCTAAGCGGAACCTCTAATCCCGGGGCTCAACCTCGGGCCGGGTTCCGGACTGGGCGGCTCGAGTGCGGTAGAGGCAGGCGGAATTCCCGGTGTAGCGGTGGAATGCGCAGATATCGGGAAGAACACCGATGGCGAAGGCAGCCTGCTGGGCCGCCACTGACGCTGAGGCGCGAAAGCTGGGGGAGCGAACA</t>
  </si>
  <si>
    <t>ASV499</t>
  </si>
  <si>
    <t>TGGGGAATATTGCACAATGGGGGAAACCCTGATGCAGCAACGCCGCGTGAGTGAAGAAGTATTTCGGTATGTAAAGCTCTATCAGCAGGGAAGATAATGACGGTACCTGACTAAGAAGCTCCGGCTAAATACGTGCCAGCAGCCGCGGTAATACGTATGGAGCAAGCGTTATCCGGATTTACTGGGTGTAAAGGGTGCGTAGGCGGCACAGCAAGTCAGATGTGAAAGACCGGGGCTCAACCCCGGGGCTGCATTTGAAACTGCCGAGCTTGAGTCCGGGAGAGGCAGGCGGAATTCCTAGTGTAGCGGTGAAATGCGTAGATATTAGGAGGAACACCAGTGGCGAAGGCGGCCTGCTGGACCGGGACTGACGCTGAGGCACGAAAGCGTGGGGAGCAAACA</t>
  </si>
  <si>
    <t>ASV500</t>
  </si>
  <si>
    <t>TGGGGGATATTGCACAATGGAGGAAACTCTGATGCAGCAACGCCGCGTGAGGGAAGAAGGTCTTCGGATTGTAAACCTTTGTCCTCAGGGAAGATAATGACGGTACCTGAGGAGGAAGCTCCGGCTAACTACGTGCCAGCAGCCGCGGTAATACGTAGGGAGCAAGCGTTGTCCGGATTTACTGGGTGTAAAGGGTGCGTAGGCGGAACTGCAAGTCAGTGGTGAAATCTGAGGGCTCAACCCTCAAACTGCCATTGAAACTGTGGTTCTTGAGTGAAGTAGAGGTAGGCGGAATTCCCGGTGTAGCGGTGGAATGCGTAGAGATCGGGAGGAACACCAGTGGCGAAGGCGGCCTACTGGGCTTTAACTGACGCTGAGGCACGAAAGCATGGGTAGCAAACA</t>
  </si>
  <si>
    <t>ASV501</t>
  </si>
  <si>
    <t>TGGGGGATATTGCACAATGGGCGAAAGCCTGATGCAGCGACGCCGCGTGAGGGAAGACGGTCTTCGGATTGTAAACCTCTGTCTTAGGGGAAGAAAATGACGGTACCCTAAGAGGAAGCTCCGGCTAACTACGTGCCAGCAGCCGCGGTAATACGTAGGGAGCGAGCGTTGTCCGGAATTACTGGGTGTAAAGGGAGCGTAGGCGGGATGCCAAGTAGAATGTTAAATCCATCGGCTCAACTGGTGGCAGCGTTCTAAACTGGCGTTCTTGAGTGAGGTAGAGGCAGGCGGAATTCCTAGTGTAGCGGTGAAATGCGTAGATATTAGGAGGAACACCAGTGGCGAAGGCGGCCTGCTGGGCCTTAACTGACGCTGAGGCTCGAAAGCGTGGGGAGCAAACA</t>
  </si>
  <si>
    <t>ASV502</t>
  </si>
  <si>
    <t>TGAGGAATATTGGTCAATGGCCGGAAGGCTGAACCAGCCAAGTCGCGTGAGGGAATAAGGCCCTACGGGTCGTAAACCTCTTTTGTCAGGGAGCAAGGCCGCCCACGTGTGGACGGAAGGAGAGTACCTGGAGAAAAAGCATCGGCTAACTCCGTGCCAGCAGCCGCGGTAATACGGAGGATGCGAGCGTTATCCGGATTTATTGGGTTTAAAGGGTGCGTAGGCGGCCTGCCAAGTCAGCGGTAAAATTGCGGGGCTCAACCCCGTACAGCCGTTGAAACTGCCGGGCTCGAGTGGGCGAGAAGTATGCGGAATGCGTGGTGTAGCGGTGAAATGCATAGATATCACGCAGAACCCCGATTGCGAAGGCAGCATACCGGCGCCCGACTGACGCTGAGGCACGAAAGTGCGGGGATCAAACA</t>
  </si>
  <si>
    <t>ASV503</t>
  </si>
  <si>
    <t>TGGGGAATATTGCACAATGGGGGAAACCCTGATGCAGCGACGCCGCGTGAGTGAAGAAGTAATTCGTTATGTAAAGCTCTATCAGCAGGGAAGAAACAGACGGTACCTGAGTAAGAAGCCCCGGCTAACTACGTGCCAGCAGCCGCGGTAATACGTAGGGGGCAAGCGTTATCCGGATTTACTGGGTGTAAAGGGAGCGTAGACGGCGAAGAAAGTCTGAAGTGAAAGCCCGCGGCTTAACCGCGGAACTGCTTTGGAAACTTTTTTGCTGGAGTACCGGAGAGGTAAGCGGAATTCCTAGTGTAGCGGTGAAATGCGTAGATATTAGGAGGAACACCAGTGGCGAAGGCGGCTTACTGGACGGTAACTGACGTTGAGGCTCGAAAGCGTGGGGAGCAAACA</t>
  </si>
  <si>
    <t>ASV504</t>
  </si>
  <si>
    <t>TGGGGAATATTGCACAATGGGGGAAACCCTGATGCAGCGACGCCGCGTGAGCGAAGAAGTATCTCGGTATGTAAAGCTCTATCAGCAGGGAAGAAAAAAATGACGGTACCTGACTAAGAAGCCCCGGCTAACTACGTGCCAGCAGCCGCGGTAATACGTAGGGGGCAAGCGTTATCCGGATTTACTGGGTGTAAAGGGAGCGCAGGCGGTGAGGCAAGTCTGATGTGAAAACCCGGGGCTCAACTCCGGGACTGCATTGGAAACTGTCTTACTTGAGTACCGGAGAGGTAAGTGGAATTCCTAGTGTAGCGGTGAAATGCGTAGATATTAGGAGGAACACCAGTGGCGAAGGCGGCTTACTGGACGGTAACTGACGCTGAGGCTCGAAAGCGTGGGGAGCAAACA</t>
  </si>
  <si>
    <t>ASV505</t>
  </si>
  <si>
    <t>Atopobiaceae</t>
  </si>
  <si>
    <t>F_Atopobiaceae</t>
  </si>
  <si>
    <t>TGGGGAATATTGCGCAATGGGGGAAACCCTGACGCAGCGACGCCGCGTGCGGGAGGAAGGCCCTCGGGCCGCAGACCGCTTTCGGCGGGGACGAATCACGACGGTACCCGCGGAAGAAGCCCCGGCTAACTACGTGCCAGCAGCCGCGGTAATACGTAGGGGGCGAGCGTTGTCCGGATTCATTGGGCGTAAAGGGCGCGTAGGCGGCCCGGAAGGCCGGGGGTGAAAGCGCGGGGCCCAACCCCGCAAGCGCCCCCGGGACCCCCGGGCTCGGGTCCCGCAGGGGGTGGCGGAACTCCCGGTGTAGCGGTGGAATGCGCAGATATCGGGAGGAACACCGGTGGCGAAGGCGGCCACCTGGGCGGCGACCGACGCTGAGGCGCGAGAGCCGGGGGAGCGAACA</t>
  </si>
  <si>
    <t>ASV506</t>
  </si>
  <si>
    <t>TGGGGGATATTGCACAATGGGGGGAACCCTGATGCAGCGACGCCGCGTGAGCGAAGAAGATCTTCGGATTGTAAAGCTCTGTCTTGGGGGACGATAATGACGGTACCCCGAGAGGAAGCCACGGCTAACTACGTGCCAGCAGCCGCGGTAATACGTAGGTGGCAAGCGTTGTCCGGAATTACTGGGTGTAAAGGGAGCGCAGGCGGGTGCGCAAGTTGGAAGTGAAACTCATGGGCTCAACCCATGACCTGCTTTCAAAACTGCGGATCTTGAGTGGTGTAGAGGTAGGCGGAATTCCCGGTGTAGCGGTGGAATGCGTAGATATCGGGAGGAACACCAGTGGCGAAGGCGGCCTACTGGGCACTAACTGACGCTGAGGCTCGAAAGCATGGGTAGCAAACA</t>
  </si>
  <si>
    <t>ASV507</t>
  </si>
  <si>
    <t>TGGGGGATATTGCACAATGGGGGAAACCCTGATGCAGCGACGCCGCGTGAGTGAAGAAGTATTTCGGTATGTAAAGCTCTATCAGCAGGGAAGAAAATGACGGTACCTGACTAAGAAGCCCCGGCTAACTACGTGCCAGCAGCCGCGGTAATACGTAGGGGGCAAGCGTTATCCGGATTTACTGGGTGTAAAGGGAGCGTAGACGGCAATACAAGTCGGAAGTGAAATACCCGGGCTCAACCCGGGAACTGCTTTGGAAACTGTATGGCTGGAGTGCTGGAGAGGTAAGCGGAATTCCTAGTGTAGCGGTGAAATGCGTAGATATTAGGAGGAACACCAGTGGCGAAGGCGGCTTACTGGACAGTAACTGACGTTGAGGCTCGAAAGCGTGGGGAGCAAACA</t>
  </si>
  <si>
    <t>ASV508</t>
  </si>
  <si>
    <t>TGGGGAATATTGGGCAATGGGGGAAACCCTGACCCAGCAACGCCGCGTGAAGGAAGAAGGCCTTCGGGTTGTAAACTTCTTTTACCAGGGACGAAGGACGTGACGGTACCTGGAGAAAAAGCAACGGCTAACTACGTGCCAGCAGCCGCGGTAATACGTAGGTTGCGAGCGTTGTCCGGATTTACTGGGTGTAAAGGGCGTGTAGGCGGAGAAGCAAGTTGGGAGTGAAATCTATGGGCTCAACCCATAAACTGCTCTCAAAACTGTTTCCCTTGAGTATCGGAGAGGCAAGCGGAATTCCTAGTGTAGCGGTGAAATGCGTAGATATTAGGAGGAACACCAGTGGCGAAGGCGGCTTGCTGGACGACAACTGACGCTGAGGCGCGAAAGCGTGGGGAGCAAACA</t>
  </si>
  <si>
    <t>ASV509</t>
  </si>
  <si>
    <t>TGGGGAATATTGGGCAATGGGGGAAACCCTGACCCAGCAACGCCGCGTGAAGGAAGAAGGCTTTCGGGTTGTAAACTTCTTTTACCAGGGACGAAGAAAAGTGACGGTACCTGGAGAAAAAGCCACGGCTAACTACGTGCCAGCAGCCGCGGTAATACGTAGGTGGCAAGCGTTGTCCGGATTTACTGGGTGTAAAGGGCGTGTAGGCGGAGGATCAAGTCAGATGTGAAATGCAGGGGCTCAACCCCTGAGCTGCATTTGAAACTGATCCCCTTGAGTATCGGAGAGGCAGGCGGAATTCCTAGTGTAGCGGTGAAATGCGTAGATATTAGGAGGAACACCAGTGGCGAAGGCGGCCTGCTGGACGACAACTGACGCTGAGGCGCGAAAGCGTGGGGAGCAAACA</t>
  </si>
  <si>
    <t>ASV510</t>
  </si>
  <si>
    <t>Clostridia vadinBB60 group</t>
  </si>
  <si>
    <t>O_Clostridia vadinBB60 group</t>
  </si>
  <si>
    <t>TGGGGAATATTGGGCAATGGAGGGAACTCTGACCCAGCAACGCCGCGTGAGTGAAGAAGGTTTTCGGATTGTAAAACTCTTTAAGCGGGGACGAAGAAAGTGACTGTACCCGCAGAATAAGCATCGGCTAACTACGTGCCAGCAGCCGCGGTAATACGTAGGATGCAAGCGTTATCCGGAATGACTGGGCGTAAAGGGTGCGTAGGTGGTTTGCCAAGTTGGCAGCGTAATTCCGGGGCTTAACCCCGGAACTACTGCCAAAACTGGCAGGCTTGAGTGCGGCAGGGGTATGTGGAATTCCTAGTGTAGCGGTGGAATGCGTAGATATTAGGAGGAACACCAGTGGCGAAAGCGACATACTGGGCCGTAACTGACACTGAAGCACGAAAGCGTGGGTAGCAAACA</t>
  </si>
  <si>
    <t>ASV511</t>
  </si>
  <si>
    <t>TAGGGAATTTTCGGCAATGGGGGGAACCCTGACCGAGCAACGCCGCGTGAAGGAGGAAGGTCTTCGGACTGTAAACTTCTGTTATAAAGGAAGAAAGACGGATAGAGGGAATGATATCCGAGTGACGGTACTTTATGAGGAAGCCACGGCTAACTACGTGCCAGCAGCCGCGGTAATACGTAGGTGGCAAGTGTTATCCGGAATTATTGGGCGTAAAGAGGGAGCAGGCGGCAGCAAGGGTCTGTGGTGAAAGACTGAAGCTTAACTTCAGTAAGCCATAGAAACCGGGCAGCTGGAGTGCAGGAGAGGATCGTGGAATTCCATGTGTAGCGGTGAAATGCGTAGATATATGGAGGAACACCAGTGGCGAAGGCGACGATCTGGCCTGTAACTGACGCTCAGTCCCGAAAGCGTGGGGAGCAAATA</t>
  </si>
  <si>
    <t>ASV512</t>
  </si>
  <si>
    <t>TGGGGAATATTGCACAATGGGGGAAACCCTGATGCAGCGACGCCGCGTGGACGAGGAAGTACCTCGGTATGTAAAGTCCTATCAGCAGGGAAGAAAATGACAGTACCTGACTAAGAAGCCCCGGCTAACTACGTGCCAGCAGCCGCGGTAATACGTAGGGGGCAAGCGTTATCCGGATTCACTGGGCGTAAAGGGAGCGCAGGCGGCATGGCAAGTCTGATGTGAAAACCCGGGGCCCAACCCCGGGAGTGCATTGGAAACTGCCAGGCTGGAGTGTCGGAGGGGTAAGCGGAATTCCTAGTGTAGCGGTGAAATGCGTAGATATTAGGAGGAACACCAGTGGCGAAGGCGGCTTACTGGACGACTACTGACGCTGAGGCTCGAAAGCGTGGGGAGCAAACA</t>
  </si>
  <si>
    <t>ASV513</t>
  </si>
  <si>
    <t>TGGGGAATATTGGGCAATGGGCGCAAGCCTGACCCAGCAACGCCGCGTGAAGGAAGAAGGCTTTCGGGTTGTAAACTTCTTTTCTGGAGGACGAATACATGACGGTACTCCAGGAATAAGCCACGGCTAACTACGTGCCAGCAGCCGCGGTAATACGTAGGTGGCAAGCGTTATCCGGATTTATTGGGTGTAAAGGGCGTGTAGGCGGGAGTGCAAGTCAGATGTGAAAACTATGGGCTCAACCCATAGCCTGCATTTGAAACTGTACTTCTTGAGTGCTGGAGAGGCAATCGGAATTCCGTGTGTAGCGGTGAAATGCGTAGATATACGGAGGAACACCAGTGGCGAAGGCGGATTGCTGGACAGTAACTGACGCTGAGGCGCGAAAGCGTGGGGAGCAAACA</t>
  </si>
  <si>
    <t>ASV514</t>
  </si>
  <si>
    <t>Propionibacteriales</t>
  </si>
  <si>
    <t>Propionibacteriaceae</t>
  </si>
  <si>
    <t>Propionibacterium</t>
  </si>
  <si>
    <t>TGGGGAATATTGCACAATGGACGAAAGTCTGATGCAGCAACGCCGCGTGCGGGATGACGGCCTTCGGGTTGTAAACCGCTTTCAGCCATGACGAAGCGAAAGTGACGGTAGTGGCAGAAGAAGCACCGGCTAACTACGTGCCAGCAGCCGCGGTGATACGTAGGGTGCGAGCGTTGTCCGGATTTATTGGGCGTAAAGAGCTTGTAGGCGGTTGATTGCGTCGAAAGTGCAAACTCAGGGCTTAACTCTGAGCCTGCTTTCGATACGGGTCGACTTGAGGAATGTAGGGGAGAATGGAATTCCCGGTGGAGCGGTGGAATGCGCAGATATCGGGAGGAACACCAGTGGCGAAGGCGGTTCTCTGGACATTTCCTGACGCTGAGAAGCGAAAGCGTGGGGAGCAAACA</t>
  </si>
  <si>
    <t>ASV515</t>
  </si>
  <si>
    <t>TGGGGAATATTGCACAATGGGGGAAACCCTGATGCAGCGACGCCGCGTGAGCGAAGAAGTATTTCGGTATGTAAAGCTCTATCAGCAGGGAAGAAATTGACGGTACCTGACTAAGAAGCACCGGCTAAATACGTGCCAGCAGCCGCGGTAATACGTATGGTGCAAGCGTTATCCGGATTTACTGGGTGTAAAGGGAGCGTAGACGGAGCAGCAAGTCTGGAGTGAAAACCCGGGGCTCAACCCCGGGACTGCTTTGGAAACTGTTGTTCTAGAGTGCTGGAGAGGTAAGTGGAATTCCTAGTGTAGCGGTGAAATGCGTAGATATTAGGAGGAACACCAGTGGCGAAGGCGGCTTACTGGACAGTAACTGACGTTGAGGCTCGAAAGCGTGGGGAGCAAACA</t>
  </si>
  <si>
    <t>ASV516</t>
  </si>
  <si>
    <t>TGGGGAATATTGCACAATGGGGGAAACCCTGATGCAGCGACGCCGCGTGAGTGAAGAAGTCATTCGTGATGTAAAGCTCTATCAGCAGGGAAGAAAATGACGGTACCTGACTAAGAAGCCCCGGCTAACTACGTGCCAGCAGCCGCGGTAATACGTAGGGGGCAAGCGTTATCCGGATTTACTGGGTGTAAAGGGAGCGTAGACGGTTATGCAAGTCTGATGTGAAAGGCAGGGGCTCAACTCCTGGACTGCATTGGAAACTGTATAACTGGAGTGCCGGAGAGGTAAGCGGAATTCCTAGTGTAGCGGTGAAATGCGTAGATATTAGGAGGAACACCAGTGGCGAAGGCGGCTTACTGGACGGTAACTGACGTTGAGGCTCGAAAGCGTGGGGAGCAAACA</t>
  </si>
  <si>
    <t>ASV517</t>
  </si>
  <si>
    <t>TGGGGAATATTGCACAATGGGGGAAACCCTGATGCAGCGACGCCGCGTGAGTGAGGAAGTATTTCGGTATGTAAAGCTCTATCAGCAGGGAAGAAAATGACGGTACCTGACTAAGAAGCCCCGGCTAACTACGTGCCAGCAGCCGCGGTAATACGTAGGGGGCAAGCGTTATCCGGATTTACTGGGTGTAAAGGGAGCGTAGACGGACATGCAAGTCTGATGTGAAAATCCGGGGCCCAACCCCGGAATTGCATTGGAAACTGTGTGCCTGGAGTGTCGGAGAGGCAAGTGGAATTCCTGGTGTAGCGGTGAAATGCGTAGATATCAGGAGGAACACCAGTGGCGAAGGCGGCTTGCTGGACGATGACTGACGTTGAGGCTCGAAAGCGTGGGGAGCAAACA</t>
  </si>
  <si>
    <t>ASV518</t>
  </si>
  <si>
    <t>TGGGGAATATTGGGCAATGGGCGCAAGCCTGACCCAGCAACGCCGCGTGAAGGAAGAAGGCCCTCGGGTTGTAAACTTCTTTTATCAAGGACGAAGAAAGTGACGGTACTTGATGAATAAGCCACGGCTAACTACGTGCCAGCAGCCGCGGTAATACGTAGGTGGCAAGCGTTATCCGGATTTACTGGGTGTAAAGGGCGTGTAGGCGGGACTGCAAGTCAGATGTGAAATTTCAGGGCTCAACCCTGAACCTGCATTTGAAACTGTAGTTCTTGAGTGATGGAGAGGCAGGCGGAATTCCGTGTGTAGCGGTGAAATGCGTAGATATACGGAGGAACACCAGTGGCGAAGGCGGCCTGCTGGACATTAACTGACGCTGAGGCGCGAAAGCGTGGGGAGCAAACA</t>
  </si>
  <si>
    <t>ASV519</t>
  </si>
  <si>
    <t>TGGGGAATATTGGGCAATGGGCGCAAGCCTGACCCAGCAACGCCGCGTGAAGGAAGAAGGCCCTCGGGTTGTAAACTTCTTTTGTCAGGGACGAAACAAATGACGGTACCTGACGAATAAGCCACGGCTAACTACGTGCCAGCAGCCGCGGTAATACGTAGGTGGCAAGCGTTATCCGGATTTACTGGGTGTAAAGGGCGTGTAGGCGGGAGAGCAAGTCAGATGTGAAATTCCAGGGCTCAACCCTGGAACTGCATTTGAAACTGTTTTTCTTGAGTGATGGAGAGGCAGGCGGAATTCCGTGTGTAGCGGTGAAATGCGTAGATATACGGAGGAACACCAGTGGCGAAGGCGGCCTGCTGGACATTAACTGACGCTGAGGCGCGAAAGCGTGGGGAGCAAACA</t>
  </si>
  <si>
    <t>ASV520</t>
  </si>
  <si>
    <t>TGGGGAATATTGCACAATGGGGGAAACCCTGATGCAGCGACGCCGCGTGAGCGATGAAGTATTTCGGTATGTAAAGCTCTATCAGCAGGGAAGAAAATGACGGTACCTGACTAAGAAGCCCCGGCTAACTACGTGCCAGCAGCCGCGGTAATACGTAGGGGGCAAGCGTTATCCGGATTTACTGGGTGTAAAGGGAGCGTAGACGGCATGGCAAGCCAGATGTGAAAGCCCGGGGCTCAACCCCGGGACTGCATTTGGAACTGTCAGGCTAGAGTGTCGGAGAGGTAAGCGGAATTCCTAGTGTAGCGGTGAAATGCGTAGATATTAGGAGGAACACCGGTGGCGAAGGCGGCTTACTGGACGATGACTGACGTTGAGGCTCGAAAGCGTGGGGAGCAAACA</t>
  </si>
  <si>
    <t>ASV521</t>
  </si>
  <si>
    <t>Enterorhabdus</t>
  </si>
  <si>
    <t>TGGGGAATTTTGCGCAATGGGGGAAACCCTGACGCAGCAACGCCGCGTGCGGGACGAAGGCCCTCGGGTTGTAAACCGCTTTCAGCAGGGAAGACTTTACGACGGTACCTGCAGAAGAAGCTCCGGCTAACTACGTGCCAGCAGCCGCGGTAATACGTAGGGGGCGAGCGTTATCCGGATTCATTGGGCGTAAAGCGCGCGTAGGCGGCCGCCTAAGCGGGACCTCTAACCCCGGGGCTCAACCCCGGGCCGGGTCCCGGACTGGGCGGCTCGAGTGCGGTAGAGGAGAGCGGAATTCCCGGTGTAGCGGTGGAATGCGCAGATATCGGGAAGAACACCGATGGCGAAGGCAGCTCTCTGGGCCGTCACTGACGCTGAGGCGCGAAAGCTGGGGGAGCGAACA</t>
  </si>
  <si>
    <t>ASV522</t>
  </si>
  <si>
    <t>TGGGGAATATTGCACAATGGGGGAAACCCTGATGCAGCAACGCCGCGTGAGTGAAGAAGTGATTCGTTATGTAAAGCTCTATCAGCAGGGAAGAAAATGACGGTACCTGAGTAAGCAGCCCCGGCTAACTACGTGCCAGCAGCCGCGGTAATACGTAGGGGGCAAGCGTTATCCGGATTTACTGGGTGTAAAGGGAGCGTAGACGGCCATGCAAGTCTGAAGTGAAATGCCAGTGCTCAACACTGGAACTGCTTTGGAAACTGTGAGGCTGGAGTGCAGGAGAGGTAAGTGGAATTCCTAGTGTAGCGGTGAAATGCGTAGATATTAGGAGGAACACCAGTGGCGAAGGCGGCTTACTGGACTGTAACTGACGTTGAGGCTCGAAAGCGTGGGGAGCAAACA</t>
  </si>
  <si>
    <t>ASV523</t>
  </si>
  <si>
    <t>[Eubacterium] brachy group</t>
  </si>
  <si>
    <t>TGGGGAATCTTGCACAATGGGCGAAAGCCTGATGCAGCAACGCCGCGTGAGCGAAGAAGGCCTTTGGGTCGTAAAGCTCTGTCCTAAGGGAAGAAGGAAGTGACGGTACCTTAGGAGGAAGCCCCGGCTAACTACGTGCCAGCAGCCGCGGTAATACGTAGGGGGCAAGCGTTATCCGGAATTATTGGGCGTAAAGAGTACGTAGGCGGTTCTTTAAGCGTAGGGTCTAAGGCGATGGCTTAACCATCGTTCGCCCTGTGAACTGGAGGACTTGAGTATCGGAGAGGAAAGCGGAATTCCTAGTGTAGCGGTGAAATGCGTAGATATTAGGAGGAACACCAGTGGCGAAGGCGGCTTTCTGGACGAAAACTGACGCTGAGGTACGAAAGCGTGGGGAGCAAACA</t>
  </si>
  <si>
    <t>ASV524</t>
  </si>
  <si>
    <t>TGGGGGATATTGCACAATGGGGGAAACCCTGATGCAGCGACGCCGCGTGAGGGAAGACGGTTTTCGGATTGTAAACCTCTGTCTTTAGGGACGAAAAAATGACGGTACCTAAGGAGGAAGCCACGGCTAACTACGTGCCAGCAGCCGCGGTAATACGTAGGTGGCAAGCGTTGTCCGGAATTACTGGGTGTAAAGGGAGCGTAGGCGGGGAGACAAGTTGAATGTTTAAACTATCGGCTCAACTGATAGTCGCGTTCAAAACTATCACTCTTGAGTGCAGTAGAGGTAGGCGGAATTCCTAGTGTAGCGGTGAAATGCGTAGATATTAGGAGGAACACCAGTGGCGAAGGCGGCCTACTGGGCTGTAACTGACGCTGAGGCTCGAAAGCGTGGGTAGCAAACA</t>
  </si>
  <si>
    <t>ASV525</t>
  </si>
  <si>
    <t>TGGGGAATATTGGGCAATGGGCGAAAGCCTGACCCAGCAACGCCGCGTGAGGGAAGAAGGTTTTCGGATTGTAAACCTCTGTCCTTGGTGACGAAGGAAGTGACGGTAGCCAAGGAGGAAGCCCCGGCTAACTACGTGCCAGCAGCCGCGGTAATACGTAGGGGGCGAGCGTTGTCCGGAATGACTGGGCGTAAAGGGCGCGTAGGCGGCGATCTAAGTTAGGAGTGAAAGTCCAGCTTTTAAGGTTGGAATAGCTTTTAATACTGGATGGCTTGAGTGCGGAAGAGGTAAGTGGAATTCCCAGTGTAGCGGTGAAATGCGTAGAGATTGGGAGGAACACCAGTGGCGAAGGCGACTTACTGGGCCGTAACTGACGCTGAGGCGCGAAAGCGTGGGGAGCGAACA</t>
  </si>
  <si>
    <t>ASV526</t>
  </si>
  <si>
    <t>TGGGGAATATTGCACAATGGGGGAAACCCTGATGCAGCGACGCCGCGTGAGCGATGAAGTATTTCGGTATGTAAAGCTCTATCAGCAGGGAAGAAAATGACGGTACCTGACTAAGAAGCCCCGGCTAACTACGTGCCAGCAGCCGCGGTAATACGTAGGGGGCAAGCGTTATCCGGATTTACTGGGTGTAAAGGGAGCGTAGACGGCCGTGCAAGCCAGATGTGAAAGCCCGGGGCTCAACCCCGGGACTGCATTTGGAACTGCGTGGCTTGAGTGTCGGAGAGGCAGGCGGAATTCCTAGTGTAGCGGTGAAATGCGTAGATATTAGGAGGAACACCAGTGGCGAAGGCGGCCTGCTGGACGATGACTGACGTTGAGGCTCGAAAGCGTGGGGAGCAAACA</t>
  </si>
  <si>
    <t>ASV527</t>
  </si>
  <si>
    <t>Faecalibaculum</t>
  </si>
  <si>
    <t>TAGGGAATTTTCGTCAATGGGCGCAAGCCTGAACGAGCGATGCCGCGTGAGTGAAGAAGGCCTTCGGGTCGTAAAGCTCTGTTGCGGGGGAAAAAAGGCATCTGCAGGAAATGGTAGATGACAGATGGTGCCCCGCCAGAAAGTCACGGCTAACTACGTGCCAGCAGCCGCGGTAATACGTAGGTGGCGAGCGTTATCCGGAATGATTGGGCGTAAAGGGTGCGCAGGCGGTCCTGCAAGTCTGGAGTGAAACGTATGAGCTCAACTCATGCATGGCTCTGGAAACTGGAGGACTGGAGAGCAGGAGAGGGCGGTGGAACTCCATGTGTAGCGGTAAAATGCGTAGATATATGGAAGAACACCAGTGGCGAAGGCGGCCGCCTGGCCTGTTGCTGACGCTGAGGCACGAAAGCGTGGGGAGCAAATA</t>
  </si>
  <si>
    <t>ASV528</t>
  </si>
  <si>
    <t>TGGGGAATATTGGGCAATGGACGCAAGTCTGACCCAGCAACGCCGCGTGAAGGAAGAAGGCTTTCGGGTTGTAAACTTCTTTTGTCAGGGAAGAGAAGAAGACGGTACCTGACGAATAAGCCACGGCTAACTACGTGCCAGCAGCCGCGGTAATACGTAGGTGGCAAGCGTTGTCCGGATTTACTGGGTGTAAAGGGCGTGCAGCCGGGCGCTTAAGTCAGATGTGAAATCCGCGGGCTTAACCCGCGAACTGCATTTGAAACTGAGCGTCTTGAGTATCGGAGAGGTCATCGGAATTCCTTGTGTAGCGGTGAAATGCGTAGATATAAGGAAGAACACCAGTGGCGAAGGCGGATGACTGGACGACAACTGACGGTGAGGCGCGAAAGCGTGGGGAGCAAACA</t>
  </si>
  <si>
    <t>ASV529</t>
  </si>
  <si>
    <t>TGGGGAATATTGGGCAATGGGCGCAAGCCTGACCCAGCAACGCCGCGTGAAGGAAGAAGGCTTTCGGGTTGTAAACTTCTTTTGTCAGGGAAGAGTAGAAGACGGTACCTGACGAATAAGCCACGGCTAACTACGTGCCAGCAGCCGCGGTAATACGTAGGTGGCAAGCGTTGTCCGGATTTACTGGGTGTAAAGGGCGTGTAGCCGGGCTGACAAGTCAGATGTGAAATCCGGGGGCTCAACCCCCGAACTGCATTTGAAACTGTTGGTCTTGAGTATCGGAGAGGCAGGCGGAATTCCTAGTGTAGCGGTGAAATGCGTAGATATTAGGAGGAACACCAGTGGCGAAGGCGGCCTGCTGGACGACAACTGACGGTGAGGCGCGAAAGCGTGGGGAGCAAACA</t>
  </si>
  <si>
    <t>ASV530</t>
  </si>
  <si>
    <t>TGGGGAATATTGCACAATGGGGGAAACCCTGATGCAGCAACGCCGCGTGAGTGAAGAAGTATTTCGGTATGTAAAGCTCTATCAGCAGGGAAGAAGATGACGGTACCTGAGTAAGAAGCCCCGGCTAACTACGTGCCAGCAGCCGCGGTAATACGTAGGGGGCAAGCGTTATCCGGATTTACTGGGTGTAAAGGGAGCGTAGACGGCGATGCAAGTCTGAAGTGAAAGCCCGGGGCTCAACCCCGGGACTGCTTTGGAAACTGTATAGCTAGAGTGCTGGAGAGGCAAGCGGAATTCCTAGTGTAGCGGTGAAATGCGTAGATATTAGGAAGAACACCAGTGGCGAAGGCGGCTTGCTGGACAGTAACTGACGTTGAGGCTCGAAAGCGTGGGGAGCAAACA</t>
  </si>
  <si>
    <t>ASV531</t>
  </si>
  <si>
    <t>TGGGGGATATTGCACAATGGGGGGAACCCTGATGCAGCGACGCCGCGTGGGTGAAGGAGTGCTTCGGCATGTAAAGCCCTATCGGCAGGGAAGAAGCAAGACGGTACCTGACTAAGAAGCCCCGGCTAACTACGTGCCAGCAGCCGCGGTAATACGTAGGGGGCGAGCGTTATCCGGATTCACTGGGTGTAAAGGGAGCGTAGACGGCCATGCAAGCCAGGGGTGAAAGCCCGGGGCCCAACCCCGGGACTGCCCTTGGAACTGCATGGCTGGAGTGCGGGAGGGGCAGGCGGAATTCCTGGTGTAGCGGTGAAATGCGTAGATATCAGGAGGAACACCGGCGGCGAAGGCGGCCTGCTGGACCGCGACTGACGTTGAGGCTCGAAAGCGTGGGGAGCGAACA</t>
  </si>
  <si>
    <t>ASV532</t>
  </si>
  <si>
    <t>TGGGGAATATTGCACAATGGGGGAAACCCTGATGCAGCGACGCCGCGTGAAGGAAGAAGTATTTCGGTATGTAAACTTCTATCAGCAGGGAAGAAGATGACGGTACCTGACTAAGAAGCCCCGGCTAACTACGTGCCAGCAGCCGCGGTAATACGTAGGGGGCAAGCGTTATCCGGATTTACTGGGTGTAAAGGGAGCGTAGACGGAGCGGCAAGTCTGGAGTGAAAACCCGGGGCTTAACCCTGGGACTGCTTTGGAAACTGTCGTTCTTGAGTGCCGGAGGGGTAAGCGGAATTCCTAGTGTAGCGGTGAAATGCGTAGATATTAGGAGGAACACCAGTGGCGAAGGCGGCTTACTGGACGGCAACTGACGTTGAGGCTCGAAAGCGTGGGGAGCAAACA</t>
  </si>
  <si>
    <t>ASV533</t>
  </si>
  <si>
    <t>TAGGGAATTTTCGGCAATGGGCGAAAGCCTGACCGAGCAACGCCGCGTGAGTGAAGAAGGCCTTCGGGTTGTAAAGCTCTGTTGTGAAGGAAGAACGGCTCATACAGGGAATGGTATGGGAGTGACGGTACTTTACCAGAAAGCCACGGCTAACTACGTGCCAGCAGCCGCGGTAATACGTAGGTGGCGAGCGTTATCCGGAATTATTGGGCGTAAAGGGTGCGCAGGCGGTTTTTTAAGTTTAAGGTGAAAGCGTGGGGCTTAACCCCATATAGCCTTAGAAACTGAGAGACTAGAGTACAGGAGAGGGCAATGGAATTCCATGTGTAGCGGTAAAATGCGTAGATATATGGAGGAACACCAGTGGCGAAGGCGGTTGCCTGGCCTGTAACTGACGCTCATGCACGAAAGCGTGGGGAGCAAATA</t>
  </si>
  <si>
    <t>ASV534</t>
  </si>
  <si>
    <t>TGGGGAATATTGGGCAATGGGCGCAAGCCTGACCCAGCAACGCCGCGTGAAGGAAGAAGGCTTTCGGGTTGTAAACTTCTTTTCTGAGGGACGAACAAATGACGGTACCTCAGGAATAAGCCACGGCTAACTACGTGCCAGCAGCCGCGGTAATACGTAGGTGGCAAGCGTTATCCGGATTTATTGGGTGTAAAGGGCGTGTAGGCGGGAGTGCAAGTCAGATGTGAAAACTATGGGCTCAACCCATAGCCTGCATTTGAAACTGTACTTCTTGAGTGCTGGAGAGGCAATCGGAATTCCGTGTGTAGCGGTGAAATGCGTAGATATACGGAGGAACACCAGTGGCGAAGGCGGATTGCTGGACAGTAACTGACGCTGAGGCGCGAAAGCGTGGGGAGCAAACA</t>
  </si>
  <si>
    <t>ASV535</t>
  </si>
  <si>
    <t>TCGGGAATATTGCGCAATGGAGGAAACTCTGACGCAGTGACGCCGCGTGCAGGAAGAAGGTTTTCGGATTGTAAACTGCTTTAGACAGGGAAGAAACAAGACAGTACCTGTAGAATAAGCTCCGGCTAACTACGTGCCAGCAGCCGCGGTAATACGTAGGGAGCAAGCGTTATCCGGATTTATTGGGTGTAAAGGGTGCGTAGACGGGAAAGCAAGTTAGTTGTGAAATCCCTCGGCTTAACTGAGGAACTGCAACTAAAACTACTTTTCTTGAGTGCTGGAGAGGAAAGTGGAATTCCTAGTGTAGCGGTGAAATGCGTAGATATTAGGAGGAACACCAGTGGCGAAGGCGACTTTCTGGACAGTAACTGACGTTGAGGCACGAAAGTGTGGGGAGCAAACA</t>
  </si>
  <si>
    <t>ASV536</t>
  </si>
  <si>
    <t>TGGGGAATATTGCACAATGGGGGAAACCCTGATGCAGCGACGCCGCGTGAGCGATGAAGTATTTCGGTATGTAAAGCTCTATCAGCAGGGAAGAAAATGACGGTACCTGACTAAGAAGCACCGGCTAAATACGTGCCAGCAGCCGCGGTAATACGTATGGTGCAAGCGTTATCCGGATTTACTGGGTGTAAAGGGAGCGTAGACGGATGGGCAAGTCTGATGTGAAAACCCGGGGCTCAACCCCGGGACTGCATTGGAAACTGTTCATCTAGAGTGCTGGAGAGGTAAGTGGAATTCCTAGTGTAGCGGTGAAATGCGTAGATATTAGGAGGAACACCAGTGGCGAAGGCGGCTTACTGGACAGTAACTGACGTTGAGGCTCGAAAGCGTGGGGAGCAAACA</t>
  </si>
  <si>
    <t>ASV537</t>
  </si>
  <si>
    <t>TGAGGAATATTGGTCAATGGACGCAAGTCTGAACCAGCCATGCCGCGTGCAGGAAGACGGCTCTATGAGTTGTAAACTGCTTTTGTATTAGGGTAAACTCAGGTACGTGTACCTGACTGAAAGTATAATACGAATAAGGATCGGCTAACTCCGTGCCAGCAGCCGCGGTAATACGGAGGATCCAAGCGTTATCCGGATTTATTGGGTTTAAAGGGTGCGTAGGCGGTTTGATAAGTTAGAGGTGAAATACCGGGGCTCAACTCCGGAACTGCCTCTAATACTGTTGAACTAGAGAGTAGTTGCGGTAGGCGGAATGTATGGTGTAGCGGTGAAATGCTTAGAGATCATACAGAACACCGATTGCGAAGGCAGCTTACCAAACTATATCTGACGTTGAGGCACGAAAGCGTGGGGAGCAAACA</t>
  </si>
  <si>
    <t>ASV538</t>
  </si>
  <si>
    <t>TGGGGAATATTGCACAATGGGGGAAACCCTGATGCAGCGACGCCGCGTGGGTGACGAAGTATTTCGGTATGTAAAGCCCTATCAGCAGGGAAGAAGATGACAGTACCTGACCAAGAAGCCCCGGCTAACTACGTGCCAGCAGCCGCGGTAATACGTAGGGGGCAAGCGTTATCCGGATTTACTGGGTGTAAAGGGAGCGTAGGTGGCATGGCAAGCCAGAAGTGAAAACCCGGGGCTTAACCCCGCGGATTGCTTTTGGAACTGTCAGGCTGGAGTGCAGGAGGGGCAGGCGGAATTCCTGGTGTAGCGGTGAAATGCGTAGATATCAGGAGGAACACCGGTGGCGAAGGCGGCCTGCTGGACTGTAACTGACACTGAGGCTCGAAAGCGTGGGGAGCAAACA</t>
  </si>
  <si>
    <t>ASV539</t>
  </si>
  <si>
    <t>TGAGGGATATTGGGCAATGGGGGAAACCCTGACCCAGCGACGCCGCGTGAGGGAAGACGGTCTTCGGATTGTAAACCTCTGTCTTTGGGGACGAAAAAGGACGGTACCCAAGGAGGAAGCTCCGGCTAACTACGTGCCAGCAGCCGCGGTAATACGTAGGGAGCGAGCGTTGTCCGGAATTACTGGGTGTAAAGGGAGCGTAGGCGGGATTGCAAGTTGGATGTGAAAACTGCGGGCTCAACCCGGAGAGTGCATTCAAAACTGCGATTCTTGAGTGAAGTAGAGGCAAGCGGAATTCCTAGTGTAGCGGTGAAATGCGTAGATATTAGGAGGAACACCAGTGGCGAAGGCGGCTTGCTGGGCTTTTACTGACGCTGAGGCTCGAAAGTGTGGGGAGCAAACA</t>
  </si>
  <si>
    <t>ASV540</t>
  </si>
  <si>
    <t>TGAGGAATATTGGTCAATGGGCGAGAGCCTGAACCAGCCAAGTCGCGTGAAGGATGACGGCCCTACGGGTTGTAAACTTCTTTTGTCAGGGAGCAATTGGGTTCACGTGTGGGCTTAGCGAGAGTACCTGAAGAAAAAGCATCGGCTAACTCCGTGCCAGCAGCCGCGGTAATACGGAGGATGCGAGCGTTATCCGGATTTATTGGGTTTAAAGGGTGCGTAGGCGGAATATCAAGTCAGCGGTAAAAATTCGGGGCTCAACCCCGTCGTGCCGTTGAAACTGATGTTCTTGAGTGGGCGAGAAGTATGCGGAATGCGTGGTGTAGCGGTGAAATGCATAGATATCACGCAGAACTCCGATTGCGAAGGCAGCATACCGGCGCCCAACTGACGCTGAAGCACGAAAGCGTGGGTATCGAACA</t>
  </si>
  <si>
    <t>ASV541</t>
  </si>
  <si>
    <t>TTAGGAATATTCGTCAATGGGGGAAACCCTGAACGAGCAATGCCGCGTGAGTGATGAAGGTCTTCATGATTGTAAAACTCTGTTGTAAAGGAAGAATAGCTATTATAGGTAATGATAATAGTCTGACGGTACTTTACCAGAAAGCTCCGGCTAACTACGTGCCAGCAGCCGCGGTAATACGTAGGGAGCAAGCGTTATCCGGATTTATTGGGCGTAAAGCGTTCGTAGGCGGTTTGTTAAGTCTAAAATTAAAGCCTGGGGCTCAACCTCAGTTCGTTTTAGAAACTGGCAGACTTGAGTGTGGTAGAGGCAAGTGGAATTTCTAGTGTAGCGGTTAAATGCGTAGATATTAGAAGGAACACCAGTGGCGAAGGCGGCTTGCTGGGCCATTACTGACGCTGAGGAACGAAAGCGTGGGGAGCAAATA</t>
  </si>
  <si>
    <t>ASV542</t>
  </si>
  <si>
    <t>TGGGGAATATTGGGCAATGGGCGCAAGCCTGACCCAGCAACGCCGCGTGAAGGAAGAAGGCCCTCGGGTTGTAAACTTCTTTTAACAGGGACGAAACAAATGACGGTACCTGTTGAATAAGCCACGGCTAACTACGTGCCAGCAGCCGCGGTAATACGTAGGTGGCAAGCGTTATCCGGATTTACTGGGTGTAAAGGGCGTGTAGGCGGGGAAGCAAGTCAGATGTGAAATTCCAGGGCTCAACCCTGGAACTGCATTTGAAACTGTTTTTCTTGAGTGATGGAGAGGCAGGCGGAATTCCGTGTGTAGCGGTGAAATGCGTAGATATACGGAGGAACACCAGTGGCGAAGGCGGCCTGCTGGACATTAACTGACGCTGAGGCGCGAAAGCGTGGGGAGCAAACA</t>
  </si>
  <si>
    <t>ASV543</t>
  </si>
  <si>
    <t>TGGGGAATATTGCACAATGGGGGAAACCCTGATGCAGCGACGCCGCGTGAGTGAAGAAGTATTTCGGTATGTAAAGCTCTATCAGCAGGGAAGAAAATGACGGTACCTGATTAAGAAGCCCCGGCTAACTACGTGCCAGCAGCCGCGGTAATACGTAGGGGGCAAGCGTTATCCGGATTTACTGGGTGTAAAGGGAGCGTAGACGGCAACACAAGTCTGAAGTGAAATGCCGGGGCTTAACCCCGGAACTGCTTTGGAAACTGTGTAGCTAGAGTGCAGGAGAGGTAAGTGGAATTCCTAGTGTAGCGGTGAAATGCGTAGATATTAGGAGGAACACCAGTGGCGAAGGCGGCTTACTGGACTGTAACTGACGTTGAGGCTCGAAAGCGTGGGGAGCAAACA</t>
  </si>
  <si>
    <t>ASV544</t>
  </si>
  <si>
    <t>TGGGGAATATTGCACAATGGGGGAAACCCTGATGCAGCGACGCCGCGTGAGTGAGGAAGTATTTCGGTATGTAAAGCTCTATCAGCAGGGAAGAAAATGACGGTACCTGACTAAGAAGCCCCGGCTAACTACGTGCCAGCAGCCGCGGTAATACGTAGGGGGCAAGCGTTATCCGGATTTACTGGGTGTAAAGGGAGCGTAGACGGAATAGCAAGTCTGATGTGAAAACCCGGGGCTCAACTCCGGGAGTGCATTGGAAACTGTTGATCTAGAGTGTCGGAGAGGCAAGCGGAATTCCTAGTGTAGCGGTGAAATGCGTAGATATTAGGAGGAACACCAGTGGCGAAGGCGGCTTGCTGGACGATGACTGACGTTGAGGCTCGAAAGCGTGGGGAGCAAACA</t>
  </si>
  <si>
    <t>ASV545</t>
  </si>
  <si>
    <t>TGGGGAATATTGCACAATGGGGGAAACCCTGATGCAGCGACGCCGCGTGAGCGATGAAGTATTTCGGTATGTAAAGCTCTATCAGCAGGGAAGAAAATGACGGTACCTGACTAAGAAGCCCCGGCTAACTACGTGCCAGCAGCCGCGGTAATACGTAGGGGGCAAGCGTTATCCGGATTTACTGGGTGTAAAGGGAGCGTAGACGGCATGGCAAGCCAGATGTGAAAACCCAGGGCTCAACCTTGGGATTGCATTTGGAACTGCCAGGCTGGAGTGCAGGAGAGGTAAGCGGAATTCCTAGTGTAGCGGTGAAATGCGTAGATATTAGGAGGAACACCAGTGGCGAAGGCGGCTTACTGGACTGTAACTGACGTTGAGGCTCGAAAGCGTGGGGAGCAAACA</t>
  </si>
  <si>
    <t>ASV546</t>
  </si>
  <si>
    <t>TGGGGGATATTGCACAATGGGCGAAAGCCTGATGCAGCGACGCCGCGTGAGGGAAGACGGTCTTCGGATTGTAAACCTCTGTCTTTGGGGAAGAAAAAGGACGGTACCCAAAGAGGAAGCTCCGGCTAACTACGTGCCAGCAGCCGCGGTAATACGTAGGGAGCGAGCGTTGTCCGGAATTACTGGGTGTAAAGGGAGCGTAGGCGGGCTTGCAAGTTGAATGTCTAATCCACCGGCTCAACCGGTGTCCGCGTTCAAAACTGCAGGTCTTGAGTGAAGTAGAGGCAGGCGGAATTCCTAGTGTAGCGGTGAAATGCGTAGATATTAGGAGGAACACCAGTGGCGAAGGCGGCCTGCTGGGCTTTAACTGACGCTGAGGCTCGAAAGCGTGGGGAGCAAACA</t>
  </si>
  <si>
    <t>ASV547</t>
  </si>
  <si>
    <t>TGGGGAATATTGGGCAATGGACGCAAGTCTGACCCAGCAACGCCGCGTGAAGGAAGAAGGCTTTCGGGTTGTAAACTTCTTTTGTCAGGGAAGAGTAGAAGACGGTACCTGACGAATAAGCCACGGCTAACTACGTGCCAGCAGCCGCGGTAATACGTAGGTGGCAAGCGTTGTCCGGATTTACTGGGTGTAAAGGGCGTGCAGCCGGGCCGGCAAGTCAGATGTGAAATCCACGGGCTTAACCCGTGAACTGCATTTGAAACTGTTGGTCTTGAGTATCGGAGAGGTAATCGGAATTCCTTGTGTAGCGGTGAAATGCGTAGATATAAGGAAGAACACCAGTGGCGAAGGCGGATTACTGGACGACAACTGACGGTGAGGCGCGAAAGCGTGGGGAGCAAACA</t>
  </si>
  <si>
    <t>ASV548</t>
  </si>
  <si>
    <t>TGAGGAATATTGGTCAATGGGCGGGAGCCTGAACCAGCCAAGTCGCGTGAGGGACGACGGTCCTATGGATTGTAAACCTCTTTTGTCGGGGAACAAAGGTGCCCACGGGTGGGCGGATGAGTGTACCCGAAGAAAAAGCATCGGCTAACTCCGTGCCAGCAGCCGCGGTAATACGGAGGATGCGAGCGTTATCCGGATTTATTGGGTTTAAAGGGTGCGTAGGCGGACAGTCAAGTCAGCGGTAAAAATGCGGTGCTCAACGCCGTACAGCCGTTGAAACTGGCAGTCTTGAGTGGGCGAGAAGTATGCGGAATGCGTGGTGTAGCGGTGAAATGCATAGATATCACGCAGAACTCCGATTGCGAAGGCAGCATACCGGCGCCCTACTGACGCTGAGGCACGAAAGCGTGGGTATCGAACA</t>
  </si>
  <si>
    <t>ASV549</t>
  </si>
  <si>
    <t>TTAGGAATATTCGTCAATGGGGGAAACCCTGAACGAGCAATGCCGCGTGAGTGATGAAGGCCCTATGGGTTGTAAAACTCTGTTGTTAAGAAAGAATGGTAGAATTAGGAAATGAGTTCTACTTGACGGTACTTTTCAAGAAAGCCACGACTAACTACGTGCCAGCAGTCGCGGTAATACGTAGGTGGCGAGCGTTATCCGGATTTATTGGGCGTAAAGCGTGCGCAGGCGGCTTATTAAGTCTAAGATTAAAGCCCGGAGCTTAACTCCGGTTCGTCTTAGAAACTGGTAGGCTTGAGTATGGTAGAGGCAAACGGAATTCCTAGTGTAGCGGTGGAATGCGTAGATATTAGGAGGAACACCAGTGGCGAAGGCGGTTTGCTGGGCCATTACTGACGCTCATGCACGAAAGCGTGGGGAGCAAATA</t>
  </si>
  <si>
    <t>ASV550</t>
  </si>
  <si>
    <t>TTAGGAATATTCGTCAATGGGGGAAACCCTGAACGAGCAATGCCGCGTGAGTGATGAAGGCCCTATGGGTTGTAAAACTCTGTTGTTAAGAAAGAATGGTAGAATTAGGAAATGAGTTCTACTTGACGGTACTTTTCAAGAAAGCCACGACTAACTACGTGCCAGCAGTCGCGGTAATACGTAGGTGGCGAGCGTTATCCGGATTTATTGGGCGTAAAGCGTGCGCAGGCGGCTTATTAAGTCTAAGATTAAAGCCCGGAGCTTAACTCCGGTTCGTCTTAGAAACTGGTAGGCTTGAGTATGGTAGAGGCAAATGGAATTCCTAGTGTAGCGGTGGAATGCGTAGATATTAGGAGGAACACCAGTGGCGAAGGCGATTTGCTGGGCCATCACTGACGCTCATGCACGAAAGCGTGGGGAGCAAATA</t>
  </si>
  <si>
    <t>ASV551</t>
  </si>
  <si>
    <t>Papillibacter</t>
  </si>
  <si>
    <t>TGGGGAATATTGGGCAATGGGGGCAACCCTGACCCAGCAACGCCGCGTGAAGGAAGAAGGCTTTCGGGTTGTAAACTTCTTTGACAAGGGACGAAATAAATGACGGTACCTTGAAAACAAGCCACGGCTAACTACGTGCCAGCAGCCGCGGTAATACGTAGGTGGCAAGCGTTGTCCGGATTTACTGGGTGTAAAGGGCGCGTAGGCGGGTAGGCAAGTCAGATGTGAAATACCGGGGCTTAACTCCGGGGCTGCATTTGAAACTGTTTATCTTGAGTATCGGAGAGGCAGGCGGAATTCCTAGTGTAGCGGTGAAATGCGTAGATATTAGGAGGAACACCAGTGGCGAAGGCGGCCTGCTGGACGACAACTGACGCTGAGGCGCGAAAGCGTGGGGAGCAAACA</t>
  </si>
  <si>
    <t>ASV552</t>
  </si>
  <si>
    <t>TGGGGAATATTGGGCAATGGGCGCAAGCCTGACCCAGCAACGCCGCGTGAAGGATGAAGGCTTTCGGGTTGTAAACTTCTTTTCTCAGGGACGAAAGAAATGACGGTACCTGAGGAATAAGCCACGGCTAACTACGTGCCAGCAGCCGCGGTAATACGTAGGTGGCGAGCGTTATCCGGATTTACTGGGTGTAAAGGGCGTGTAGGCGGGAAGGCAAGTCAGATGTGAAAACTATGGGCTCAACCCATAGCCTGCATTTGAAACTGTTTTTCTTGAGTGCTGGAGAGGCAATCGGAATTCCGTGTGTAGCGGTGAAATGCGTAGATATACGGAGGAACACCAGTGGCGAAGGCGGATTGCTGGACAGTAACTGACGCTGAGGCGCGAAAGCGTGGGGAGCAAACA</t>
  </si>
  <si>
    <t>ASV553</t>
  </si>
  <si>
    <t>TGGGGAATATTGCACAATGGGGGAAACCCTGATGCAGCGACGCCGCGTGAAGGAAGAAGTATCTCGGTATGTAAACTTCTATCAGCAGGGAAGATAATGACGGTACCTGACTAAGAAGCCCCGGCTAACTACGTGCCAGCAGCCGCGGTAATACGTAGGGGGCAAGCGTTATCCGGATTTACTGGGTGTAAAGGGAGCGTAGACGGAGAGGCAAGTCTGATGTGAAAGGCAGGGGCTCAACCCCTGGACTGCATTGGAAACTGTCCCTCTTGAGTGCCGGAGGGGTAAGCGGAATTCCTAGTGTAGCGGTGAAATGCGTAGATATTAGGAGGAACACCAGTGGCGAAGGCGGCTTACTGGACGGTAACTGACGTTGAGGCTCGAAAGCGTGGGGAGCAAACA</t>
  </si>
  <si>
    <t>ASV554</t>
  </si>
  <si>
    <t>TGGGGAATATTGGGCAATGGGCGCAAGCCTGACCCAGCAACGCCGCGTGAAGGAAGAAGGCTTTCGGGTTGTAAACTTCTTTTGTCAGGGACGAAGCAAGTGACGGTACCTGACGAATAAGCCACGGCTAACTACGTGCCAGCAGCCGCGGTAATACGTAGGTGGCAAGCGTTATCCGGATTTACTGGGTGTAAAGGGCGTGTAGGCGGGGAAGCAAGTCAGATGTGAAAACCACGGGCTCAACCTGTGGCCTGCATTTGAAACTGTTTTTCTTGAGTGCTGGAGAGGCAATCGGAATTCCGTGTGTAGCGGTGAAATGCGTAGATATACGGAGGAACACCAGTGGCGAAGGCGGATTGCTGGACAGTAACTGACGCTGAGGCGCGAAAGCGTGGGGAGCAAACA</t>
  </si>
  <si>
    <t>ASV555</t>
  </si>
  <si>
    <t>TGGGGAATATTGGGCAATGGGCGCAAGCCTGACCCAGCAACGCCGCGTGAAGGAAGAAGGCCCTCGGGTTGTAAACTTCTTTTAACAGGGACGAAGAAAATGACGGTACCTGTTGAATAAGCCACGGCTAACTACGTGCCAGCAGCCGCGGTAATACGTAGGTGGCAAGCGTTATCCGGATTTACTGGGTGTAAAGGGCGTGTAGGCGGGACTGCAAGTCAGATGTGAAAACCATGGGCTCAACCCATGGCCTGCATTTGAAACTGTAGTTCTTGAGTGTTGGAGAGGCAGGCGGAATTCCGTGTGTAGCGGTGAAATGCGTAGATATACGGAGGAACACCAGTGGCGAAGGCGGCCTGCTGGACAATAACTGACGCTGAGGCGCGAAAGCGTGGGGAGCAAACA</t>
  </si>
  <si>
    <t>ASV556</t>
  </si>
  <si>
    <t>TGGGGAATATTGCACAATGGGGGAAACCCTGATGCAGCGACGCCGCGTGAGCGAAGAAGTATTTCGGTATGTAAAGCTCTATCAGCAGGGAAGAAAATGACGGTACCTGACTAAGAAGCCCCGGCTAACTACGTGCCAGCAGCCGCGGTAATACGTAGGGGGCAAGCGTTATCCGGATTTACTGGGTGTAAAGGGAGCGTAGACGGTTCTGCAAGTCTGATGTGAAAGGCGGGGGCTCAACTCCTGGACTGCATTGGAAACTGTAGGACTTGAGTGCCGGAGAGGTAAGCGGAATTCCTGGTGTAGCGGTGAAATGCGTAGATATCAGGAGGAACACCAGTGGCGAAGGCGGCTTACTGGACGGTAACTGACGTTGAGGCTCGAAGGCGTGGGGAGCAAACA</t>
  </si>
  <si>
    <t>ASV557</t>
  </si>
  <si>
    <t>TGGGGAATATTCCGCAATGGGCGCAAGCCTGACGGAGCAACGCCGCGTGAATGAAGAAGGTTTTCGGATTGTAAAGTTCTGTCATTAGGGACGAAGGACCTGTGCGAATAGTGCAGGGGATGACGGTACCTAAGGAGGAAGCTCCGGCTAACTACGTGCCAGCAGCCGCGGTAATACGTAGGGAGCAAGCGTTGTCCGGAATTACTGGGCGTAAAGGGCGCGTAGGCGGATTGTTAAGTCAGATGTGAAATCTCCGGGCTCAACCCGGAGCGTGCATTTGAAACTGGCTATCTTGAGGGCAGGAGAGGAAAGTGGAATTCCTAGTGTAGCGGTGAAATGCGTAGATATTAGGAGGAACACCAGTGGCGAAGGCGACTTTCTGGACTGAACCTGACGCTGAGGCGCGAAAGCATGGGTAGCGAACG</t>
  </si>
  <si>
    <t>ASV558</t>
  </si>
  <si>
    <t>TGGGGGATATTGCACAATGGGGGAAACCCTGATGCAGCGACGCCGCGTGAGTGAAGAAGTATTTCGGTATGTAAAGCTCTATCAGCAGGGACGAAAATGACGGTACCTGAGTAAGAAGCCCCGGCTAACTACGTGCCAGCAGCCGCGGTAATACGTAGGGGGCAAGCGTTATCCGGATTTACTGGGTGTAAAGGGAGCGTAGACGGTTAAGCAAGTCTGGAGTGAAAGGCGGGGGCTCAACCCCCGGACTGCTCTGGAAACTGTATAACTAGAGTGCAGGAGGGGTAAGTGGAATTCCTAGTGTAGCGGTGAAATGCGTAGATATTAGGAGGAACACCAGTGGCGAAGGCGGCTTACTGGACTGTAACTGACGTTGAGGCTCGAAAGCGTGGGGAGCAAACA</t>
  </si>
  <si>
    <t>ASV559</t>
  </si>
  <si>
    <t>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CAAGCGGAATTCCTAGTGTAGCGGTGAAATGCGTAGATATTAGGAGGAACACCAGTGGCGAAGGCGGCTTGCTGGACAGTAACTGACGTTGAGGCTCGAAAGCGTGGGGAGCAAACA</t>
  </si>
  <si>
    <t>ASV560</t>
  </si>
  <si>
    <t>TGGGGAATATTGGGCAATGGGCGCAAGCCTGACCCAGCAACGCCGCGTGAAGGAAGAAGGCTTTCGGGTTGTAAACTTCTTTTGTCAGGGAACAGTAGAAGAGGGTACCTGACGAATAAGCCACGGCTAACTACGTGCCAGCAGCCGCGGTAATACGTAGGTGGCAAGCGTTGTCCGGATTTACTGGGTGTAAAGGGCGTGCAGCCGGGCTGGTAAGTCAGATGTGAAATCTGGAGGCTCAACCTCCAAACTGCATTTGAAACTGCTGGTCTTGAGTACCGGAGAGGTTATCGGAATTCCTTGTGTAGCGGTGAAATGCGTAGATATAAGGAAGAACACCAGTGGCGAAGGCGGATAACTGGACGGCAACTGACGGTGAGGCGCGAAAGCGTGGGGAGCAAACA</t>
  </si>
  <si>
    <t>ASV561</t>
  </si>
  <si>
    <t>TGAGGGATATTGGTCAATGGGGGAAACCCTGAACCAGCAACGCCGCGTGAGGGATGACGGTCTTCGGATTGTAAACCTCTGTCCTCTGTGAAGATAATGACGGTAGCAGAGGAGGAAGCTCCGGCTAACTACGTGCCAGCAGCCGCGGTAATACGTAGGGAGCAAGCGTTGTCCGGATTTACTGGGTGTAAAGGGTGCGTAGGCGGTTTTGCAAGTCAGGAGTGAAATCCATGGGCTTAACCCATGAACTGCTTTTGAAACTGCAAGACTTGAGTGAAGTAGAGGTAGGCGGAATTCCCGGTGTAGCGGTGAAATGCGTAGAGATCGGGAGGAACACCAGTGGCGAAGGCGGCCTACTGGGCTTTAACTGACGCTGAGGCACGAAAGCATGGGTAGCAAACA</t>
  </si>
  <si>
    <t>ASV562</t>
  </si>
  <si>
    <t>TGGGGAATATTGGGCAATGGGCGCAAGCCTGACCCAGCAACGCCGCGTGAAGGAAGAAGGCTTTCGGGTTGTAAACTTCTTTGACAGGGGAAGATAATGACGGTACCCTGAAAACAAGCTCCGGCTAACTACGTGCCAGCAGCCGCGGTGATACGTAGGGAGCAAGCGTTATCCGGAATTACTGGGTGTAAAGGGCGCGTAGGCGGGTCTGCAAGTCAGATGTGAAATGCCGGGGCTTAACCTCGGAGCTGCATTTGAAACTGTAGGTCTTGAGTGATGGAGAGGCAGGCGGAATTCCCGGTGTAGCGGTGGAATGCGTAGATATCGGGAGGAACACCAGTGGCGAAGGCGGCCTGCTGGACATTAACTGACGCTGAGGCGCGAAAGCGTGGGGAGCAAACA</t>
  </si>
  <si>
    <t>ASV563</t>
  </si>
  <si>
    <t>TGAGGAATATTGGTCAATGGGCGCAAGCCTGAACCAGCCAAGTCGCGTGAGGGATGACGGTCCTATGGATTGTAAACCTCTTTTGTCGGGGAGCAAAGCGCGGTACGAGTACCGTGAAGGAGAGTACCCGAAGAAAAAGCATCGGCTAACTCCGTGCCAGCAGCCGCGGTAATACGGAGGATGCGAGCGTTATCCGGATTTATTGGGTTTAAAGGGTGCGTAGGCGGATTAGTAAGTCAGCGGTAAAAATGCGGTGCTCAACGCCGTATCGCCGTTGAAACTGCGGGTCTTGAGTGAGCGAGAAGTATGCGGAATGCGTGGTGTAGCGGTGAAATGCATAGATATCACGCAGAACTCCGATTGCGAAGGCAGCATACCGGCGCTCAACTGACGCTGAGGCACGAAAGCGTGGGGATCGAACA</t>
  </si>
  <si>
    <t>ASV564</t>
  </si>
  <si>
    <t>TGAGGAATATTGGTCAATGGACGAGAGTCTGAACCAGCCAAGTAGCGTGAAGGATGACTGCCCTATGGGTTGTAAACTTCTTTTATATGGGAATAAAACAGGGTATGCATACCCTCTTGTATGTACCATATGAATAAGGATCGGCTAACTCCGTGCCAGCAGCCGCGGTAATACGGAGGATCCGAGCGTTATCCGGATTTATTGGGTTTAAAGGGAGCGTAGGTGGATTGTTAAGTCAGTTGTGAAAGTTTGCGGCTCAACCGTAAAATTGCAGTTGAAACTGGCAGTCTTGAGTACAGTAGAGGTGGGCGGAATTCGTGGTGTAGCGGTGAAATGCTTAGATATCACGAAGAACTCCGATTGCGAAGGCAGTTCACTGGACTGCAACTGACACTGAGGCTCGAAAGTGTGGGTATCAAACA</t>
  </si>
  <si>
    <t>ASV565</t>
  </si>
  <si>
    <t>TGGGGAATATTGCACAATGGGGGAAACCCTGATGCAGCAACGCCGCGTGAAGGAAGACGGTTTTCGGATTGTAAACTTCTTTTCTTAGTGAAGAAGAAAGTGACGGTAGCTAAGGAATAAGCATCGGCTAACTACGTGCCAGCAGCCGCGGTAATACGTAGGATGCAAGCGTTATCCGGATTTACTGGGTGTAAAGGGAGCGCAGGCGGGACTTCAAGTTGGATGTGAAATACCGGGGCTCAACCCCGGAGCTGCATCCAAAACTGTAGTTCTTGAGTGGAGTAGAGGCAAGCGGAATTCCGAGTGTAGCGGTGAAATGCGTAGATATTCGGAGGAACACCAGTGGCGAAGGCGGCTTGCTGGGCTCTAACTGACGCTGAGGCTCGAAAGTGTGGGGAGCAAACA</t>
  </si>
  <si>
    <t>ASV566</t>
  </si>
  <si>
    <t>TGGGGAATATTGCACAATGGAGGAAACTCTGATGCAGCGACGCCGCGTGAGGGAAGAAGGTCTTCGGATTGTAAACCTCTGTCTTCAGGGACGATAATGACGGTACCTGAGGAGGAAGCCACGGCTAACTACGTGCCAGCAGCCGCGGTAAAACGTAGGTGGCAAGCGTTGTCCGGAATTACTGGGTGTAAAGGGAGTGCAGGCGGGACGGCAAGTTGGAAGTGAAACCCATGGGCTTAACCCATGAACTGCTTTCAAAACTGTCGTTCTTGAGTGGTGCAGAGGTAGGCGGAATTCCCGGTGTAGCGGTGGAATGCGTAGATATCGGGAGGAACACCAGTGGCGAAGGCGGCCTACTGGGCACTAACTGACGCTGAGGCTCGAAAGCATGGGTAGCAAACA</t>
  </si>
  <si>
    <t>ASV567</t>
  </si>
  <si>
    <t>UCG-009</t>
  </si>
  <si>
    <t>TGGGGAATATTGCACAATGGGGGGAACCCTGATGCAGCAATGCCGCGTGAAGGATGAAGGTTTTCGGATTGTAAACTTCTTTTGTACGGGACGAAGAAAGTGACGGTACCGTAAGAATAAGCCACGGCTAACTACGTGCCAGCAGCCGCGGTAATACGTAGGTGGCAAGCGTTATCCGGATTTACTGGGTGTAAAGGGCGAGTAGGCGGGATTGCAAGTCAGATGTGAAAACTATGGGCTCAACCGATAGAGTGCATTTGAAACTGCAGTTCTTGAGTGATGGAGAGGCAGGCGGAATTCCCGGTGTAGCGGTGGAATGCGTAGATATCGGGAGGAACACCAGTGGCGAAGGCGGCCTGCTGGACATTAACTGACGCTGAGGCGCGAAAGCGTGGGGAGCAAACA</t>
  </si>
  <si>
    <t>ASV568</t>
  </si>
  <si>
    <t>TAGGGAATTTTGCGCAATGGGCGAAAGCCTGACGCAGCAACACCGCGTGAATGTTAAGCCCTTCGGGGTGTAAAGTTCTGTCAATAGGGACGAATTTTGACTGTACCTATAAAGGAAGCACCGGCTAACTCCGTGCCAGCAGCCGCGGTAATACGGGGGGTGCAAGCGTTGTCCGGAATCATTGGGCGTAAAGCGTTCGTAGGCGGCAAGGTAAGTCTGATGTTAAAGCCCGGGGCTCAACTCCGGTTCGGCATTGGATACTATCTAGCTAGAATGTGGTAGAGGTAAAGGGAATTCCTGGTGTAGCGGTGAAATGCGTAGATATCAGGAGGAACATCGGTGGCGAAAGCGCTTTACTGGACCATTATTGACGCTGAGGAACGAAAGCCAGGGGAGCAAATG</t>
  </si>
  <si>
    <t>ASV569</t>
  </si>
  <si>
    <t>Alphaproteobacteria</t>
  </si>
  <si>
    <t>Rhodospirillales</t>
  </si>
  <si>
    <t>O_Rhodospirillales</t>
  </si>
  <si>
    <t>TGAGGAATATTGGGCAATGGAGGCAACTCTGACCCAGCCATGCCGCGTGAGTGAAGAAGGTTTTCGGATTGTAAAGCTCTTTCGGATGTGACGATGATGACGGTAGCATCTAAAGAAGCCCCGGCTAACTTCGTGCCAGCAGCCGCGGTAATACGAAGGGGGCAAGCGTTGTTCGGAATTACTGGGCGTAAAGGGAGTGTAGGCGGTTTAGTAAGATAGTGGTGAAATCCCAGGGCTTAACTTTGGAATTGCCATTATAACTATTAGACTAGAATTACAGAGAGGATAGTGGAATACCCAGTGTAGAGGTGAAATTCGTAGATATTGGGTAGAACACCAGTGGCGAAGGCGACTATCTGGCTGTACATTGACGCTGAGGCTCGAAAGCATGGGGATCAAACA</t>
  </si>
  <si>
    <t>ASV570</t>
  </si>
  <si>
    <t>TGGGGAATATTGCACAATGGGGGAAACCCTGATGCAGCGACGCCGCGTGAGTGAGGAAGTATTTCGGTATGTAAAGCTCTATCAGCAGGGAAGAAAATGACGGTACCTGACTAAGAAGCCCCGGCTAACTACGTGCCAGCAGCCGCGGTAATACGTAGGGGGCAAGCGTTATCCGGATTTACTGGGTGTAAAGGGAGCGTAGACGGTTAATCAAGTCAGAAGTGAAAACCCAGGGCTCAACCTTGGGACTGCTTTTGAAACTGAGTAGCTAGAGTGCAGGAGAGGTAAGCGGAATTCCTAGTGTAGCGGTGAAATGCGTAGATATTAGGAGGAACACCAGTGGCGAAGGCGGCTTACTGGACTGTAACTGACGTTGAGGCTCGAAAGCGTGGGGAGCAAACA</t>
  </si>
  <si>
    <t>ASV571</t>
  </si>
  <si>
    <t>TGGGGAATATTGCACAATGGGGGAAACCCTGATGCAGCAACGCCGCGTGAGTGAAGAAGTATTTCGGTATGTAAAGCTCTATCAGCAGGGAAGAGAATGACGGTACCTGACTAAGAAGCCCCGGCTAACTACGTGCCAGCAGCCGCGGTAATACGTAGGGGGCGAGCGTTATCCGGATTTACTGGGTGTAAAGGGAGCGTAGACGGCGAAGCAAGTCTGAAGTGAAAGCCCGTGGCTCAACCGCGGAATGGCTTTGGAAACTGTTTTGCTAGAGTGCTGGAGAGGCAAGCGGAATTCCTAGTGTAGCGGTGAAATGCGTAGATATTAGGAGGAACACCAGTGGCGAAGGCGGCTTGCTGGACAGTAACTGACGTTGAGGCTCGAAAGCGTGGGGAGCAAACA</t>
  </si>
  <si>
    <t>ASV572</t>
  </si>
  <si>
    <t>TGGGGAATATTGCACAATGGGGGAAACCCTGATGCAGCGACGCCGCGTGAGTGAAGAAGTATTTCGGTATGTAAAGCTCTATCAGCAGGGAAGAAAATGACGGTACCTGATTAAGAAGCCCCGGCTAACTACGTGCCAGCAGCCGCGGTAATACGTAGGGGGCAAGCGTTATCCGGATTTACTGGGTGTAAAGGGAGCGTAGACGGCAACACAAGTCTGAAGTGAAATGCCGGGGCTTAACCCCGGAACTGCTTTGGAAACTGTGCAGCTAGAGTGCAGGAGAGGTAAGTGGAATTCCTAGTGTAGCGGTGAAATGCGTAGATATTAGGAGGAACACCAGTGGCGAAGGCGGCTTACTGGACTGTAACTGACGTTGAGGCTCGAAAGCGTGGGGAGCAAACA</t>
  </si>
  <si>
    <t>ASV573</t>
  </si>
  <si>
    <t>TCGGGAATATTGCGCAATGGAGGAAACTCTGACGCAGTGACGCCGCGTATAGGAAGAAGGTTTTCGGATTGTAAACTATTGTCCACAGGGAAGAAAAGGACTGTACCTGTGAAGAAAGCTCCGGCTAACTACGTGCCAGCAGCCGCGGTAATACGTAGGGAGCAAGCGTTATCCGGAATTATTGGGTGTAAAGGGTGCGTAGACGGGATAACAAGTTAGTTGTGAAACCCCTCGGCTTAACTGAGGAACTGCAACTAAAACTATTATTCTTGAGTGCAGGAGGGGAAAGTGGAATTCCTAGTGTAGCGGTGAAATGCGTAGATATTAGGAAGAACACCAGTGGCGAAGGCGACTTTCTGGACTGTAACTGACGTTGAGGCACGAAAGTGTGGGGAGCAAACA</t>
  </si>
  <si>
    <t>ASV574</t>
  </si>
  <si>
    <t>TGGGGAATATTGCACAATGGGGGAAACCCTGATGCAGCGACGCCGCGTGAGTGAAGAAGTATTTCGGTATGTAAAGCTCTATCAGCAGGGAAGAAAATGACGGTACCTGACTAAGAAGCCCCGGCTAACTACGTGCCAGCAGCCGCGGTAATACGTAGGGGGCAAGCGTTATCCGGATTTACTGGGTGTAAAGGGAGCGTAGGTGGCATGTCAAGTCAGAAGTGAAAGCCCGCGGCTTAACCGCGGGACTGCTTTTGAAACTGACAGGCTGGAGTGCAGGAGAGGTAAGCGGAATTCCTAGTGTAGCGGTGAAATGCGTAGATATTAGGAGGAACACCAGTGGCGAAGGCGGCTTACTGGACTGTAACTGACACTGAGGCTCGAAAGCGTGGGGAGCAAACA</t>
  </si>
  <si>
    <t>ASV575</t>
  </si>
  <si>
    <t>TCGGGAATATTGCGCAATGGAGGAAACTCTGACGCAGTGACGCCGCGTATAGGAAGAAGGTTTTAGGATTGTAAACTATTTTAGACAGGGAAGAAAAATGACAGTACCTGTAGAATAAGCTCCGGCTAACTACGTGCCAGCAGCCGCGGTAATACGTAGGGAGCAAGCGTTATCCGGAATTATTGGGTGTAAAGGGTGCGTAGACGGGAATACAAGTTGGTTGTGAAATCCCTCGGCTTAACTGAGGAACTGCAACCAAAACTATATTTCTTGAGTGCAGGAGAGGAAAGCGGAATTCCTAGTGTAGCGGTGAAATGCGTAGATATTAGGAGGAACACCAGTGGCGAAGGCGGCTTTCTGGACTGTAACTGACGTTGAGGCACGAAAGTGTGGGGAGCAAACA</t>
  </si>
  <si>
    <t>ASV576</t>
  </si>
  <si>
    <t>TGGGGAATATTGGGCAATGGGGGCAACCCTGACCCAGCAACGCCGCGTGAAGGAAGAAGGCTTTCGGGTTGTAAACTTCTTTTACCAGGGACGAAGAACGTGACGGTACCTGGAGAAAAAGCCACGGCTAACTACGTGCCAGCAGCCGCGGTAATACGTAGGTGGCAAGCGTTGTCCGGATTTACTGGGTGTAAAGGGCGTGTAGGCGGAGATGCAAGTCAGATGTGAAATCCCGGGGCTTAACCCCGGAACTGCATTTGAAACTGTATCCCTTGAGTATCGGAGAGGCAGGCGGAATTCCTAGTGTAGCGGTGAAATGCGTAGATATTAGGAGGAACACCAGTGGCGAAGGCGGCCTGCTGGACGACAACTGACGCTGAGGCGCGAAAGCGTGGGGAGCAAACA</t>
  </si>
  <si>
    <t>ASV577</t>
  </si>
  <si>
    <t>TGGGGAATATTGGGCAATGGACGCAAGTCTGACCCAGCAACGCCGCGTGAAGGAAGAAGGCTTTCGGGTTGTAAACTTCTTTTAAGGGGGAAGAGCAGAAGACGGTACCCCTTGAATAAGCCACGGCTAACTACGTGCCAGCAGCCGCGGTAATACGTAGGTGGCAAGCGTTGTCCGGATTTACTGGGTGTAAAGGGCGTGCAGCCGGAGAGACAAGTCAGATGTGAAATCCACAGGCTCAACCTGTGAACTGCATTTGAAACTGTTTCCCTTGAGTATCGGAGAGGTCATCGGAATTCCTAGTGTAGCGGTGAAATGCGTAGATATTAGGAAGAACACCAGTGGCGAAGGCGGATGACTGGACGACAACTGACGGTGAGGCGCGAAAGCGTGGGGAGCAAACA</t>
  </si>
  <si>
    <t>ASV578</t>
  </si>
  <si>
    <t>TGAGGAATATTGGTCAATGGGCGCTAGCCTGAACCAGCCAAGTAGCGTGAAGGATGACTGCCCTATGGGTTGTAAACTTCTTTTATATGGGAATAAAGTGCAGTATGTATACTGCTTTGCATGTACCTTATGAATAAGGATCGGCTAACTCCGTGCCAGCAGCCGCGGTAATACGGAGGATCCGAGCGTTATCCGGATTTATTGGGTTTAAAGGGAGCGTAGGCGGACGCTTAAGTCAGTTGTGAAAGTTTGCGGCTCAACCGTAAAATTGCAGTTGATACTGGGTGTCTTGAGTGCAGCAGAGGTAGGCGGAATTCGTGGTGTAGCGGTGAAATGCTTAGATATCACGAAGAACTCCGATTGCGAAGGCAGCTTACTGGACTGTAACTGACGCTGATGCTCGAAAGTGTGGGTATCAAACA</t>
  </si>
  <si>
    <t>ASV579</t>
  </si>
  <si>
    <t>TGGGGAATATTGCACAATGGGGGAAACCCTGATGCAGCGACGCCGCGTGAGCGAAGAAGTATTTCGGTATGTAAAGCTCTATCAGCAGGGAAGAAACTGACGGTACCTGACTAAGAAGCACCGGCTAAATACGTGCCAGCAGCCGCGGTAATACGTATGGTGCAAGCGTTATCCGGATTTACTGGGTGTAAAGGGAGCGTAGACGGATAGGCAAGTCTGGAGTGAAAACCCGGGGCTCAACCCCGGGACTGCTTTGGAAACTGTTTATCTAGAGTGCTGGAGAGGCAAGTGGAATTCCTAGTGTAGCGGTGAAATGCGTAGATATTAGGAGGAACACCAGTGGCGAAGGCGGCTTGCTGGACAGTAACTGACGTTGAGGCTCGAAAGCGTGGGGAGCAAACA</t>
  </si>
  <si>
    <t>ASV580</t>
  </si>
  <si>
    <t>TGGGGAATATTGCACAATGGGGGAAACCCTGATGCAGCAACGCCGCGTGAGTGATGAAGGTTTTCGGATCGTAAAGCTCTGTCTTTGGGGAAGATAATGACGGTACCCAAGGAGGAAGCCACGGCTAACTACGTGCCAGCAGCCGCGGTAATACGTAGGTGGCGAGCGTTATCCGGATTTACTGGGCGTAAAGGGAGCGTAGGCGGATGATTAAGTGGGATGTGAAATACCCGGGCTCAACTTGGGTGCTGCATTCCAAACTGGTTATCTAGAGTGCAGGAGAGGAGAGTGGAATTCCTAGTGTAGCGGTGAAATGCGTAGAGATTAGGAAGAACACCAGTGGCGAAGGCGACTCTCTGGACTGTAACTGACGCTGAGGCTCGAAAGCGTGGGGAGCAAACA</t>
  </si>
  <si>
    <t>ASV581</t>
  </si>
  <si>
    <t>TGGGGGATATTGCACAATGGAGGAAACTCTGATGCAGCGACGCCGCGTGAGGGAAGACGGTCTTCGGATTGTAAACCTCTGTCTTTAGGGACGAAAAAATGACGGTACCTAAGGAGGAAGCCACGGCTAACTACGTGCCAGCAGCCGCGGTAATACGTAGGTGGCAAGCGTTGTCCGGAATTACTGGGTGTAAAGGGAGCGTAGGCGGGGAGACAAGTTGAATGTTTAAACTATCGGCTCAACTGATAGTCGCGTTCAAAACTATCACTCTTGAGTGCAGTAGAGGTAGGCGGAATTCCTAGTGTAGCGGTGAAATGCGTAGATATTAGGAGGAACACCAGTGGCGAAGGCGGCCTACTGGGCTGTAACTGACGCTGAGGCTCGAAAGCGTGGGTAGCAAACA</t>
  </si>
  <si>
    <t>ASV582</t>
  </si>
  <si>
    <t>TGGGGAATATTGCACAATGGGGGAAACCCTGATGCAGCGACGCCGAGTGAGGGAAGAAGGTTTTCGGATTGTAAACCTCTGTCCTTGGTGAAGATAATGACGGTAACCAAGGAGGAAGCTACGGCTAACTACGTGCCAGCAGCCGCGGTAATACGTAGGTAGCGAGCGTTGTCCGGAATTACTGGGTGTAAAGGGAGCGTAGGCGGGATTGCAAGTTGAATGTTAAATCTATGGGCTCAACCCATAGCCGCGTTCAAAACTGCAGTTCTTGAGTGAAGTAGAGGCAGGCGGAATTCCTAGTGTAGCGGTGAAATGCGTAAATATTAGGAGGAACACCAGTGGCGAAGGCGGCCTGCTGGGCTTTAACTGACGCTGAGGCTCGAAAGCGTGGGTAGCAAACA</t>
  </si>
  <si>
    <t>ASV583</t>
  </si>
  <si>
    <t>TGGGGAATATTGGGCAATGGGCGAAAGCCTGACCCAGCAACGCCGCGTGAGGGAAGAAGGTTTTCGGATTGTAAACCTCTGTCCTTGGGGACGAAGGAAGTGACGGTACCCAAGGAGGAAGCCCCGGCTAACTACGTGCCAGCAGCCGCGGTAATACGTAGGGGGCGAGCGTTGTCCGGAATGACTGGGCGTAAAGGGCGTGTAGGCGGCTCTTTAAGTCTGGAGTGAAAGTCCTGCTTTCAAGGTGGGAATTGCTTTGGAGACTGGAGAGCTTGAGTGCGGAAGAGGTAAGTGGAATTCCCAGTGTAGCGGTGAAATGCGTAGAGATTGGGAGGAACACCAGTGGCGAAGGCGACTTACTGGGCCGTAACTGACGCTGAGGCGCGAAAGCGTGGGGAGCGAACA</t>
  </si>
  <si>
    <t>ASV584</t>
  </si>
  <si>
    <t>TGGGGAATATTGGGCAATGGGCGCAAGCCTGACCCAGCAACGCCGCGTGAAGGAAGAAGGCCCTCGGGTTGTAAACTTCTTTTATCAGGGACGAAGAAGTGACGGTACCTGATGAATAAGCCACGGCTAACTACGTGCCAGCAGCCGCGGTAATACGTAGGTGGCAAGCGTTATCCGGATTTACTGGGTGTAAAGGGCGTGTAGGCGGGATCGCAAGTCAGATGTGAAATTCCAGGGCTCAACCCTGGAACTGCATTTGAAACTGTGGTTCTTGAGTGATGGAGAGGCAGGCGGAATTCCGTGTGTAGCGGTGAAATGCGTAGATATACGGAGGAACACCAGTGGCGAAGGCGGCCTGCTGGACATTAACTGACGCTGAGGCGCGAAAGCGTGGGGAGCAAACA</t>
  </si>
  <si>
    <t>ASV585</t>
  </si>
  <si>
    <t>TGGGGAATATTGCACAATGGGGGAAACCCTGATGCAGCAACGCCGCGTGAGTGAAGAAGTATTTCGGTATGTAAAGCTCTATCAGCAGGGAAGAAAATGACGGTACCTGACTAAGAAGCCCCGGCTAACTACGTGCCAGCAGCCGCGGTAATACGTAGGGGGCAAGCGTTATCCGGATTTACTGGGTGTAAAGGGAGCGTAGACGGCATGGCAAGCCAGATGTGAAAGCCCGGGGCTCAACCCCGGGACTGCATTTGGAACTGTCAGGCTAGAGTGTCGGAGAGGTAAGCGGAATTCCTAGTGTAGCGGTGAAATGCGTAGATATTAGGAGGAACACCAGTGGCGAAGGCGGCTTACTGGACGATGACTGACGTTGAGGCTCGAAAGCGTGGGGAGCAAACA</t>
  </si>
  <si>
    <t>ASV586</t>
  </si>
  <si>
    <t>TTAGGAATATTCGTCAATGGGGGAAACCCTGAACGAGCAATGCCGCGTGAAGGAAGACGGTCCTATGGATTGTAAACTTCTGTTGTAAGGGAAGAACGACCTAAGTAGGAAATGACTTAGGAGTGACGGTACCTTTCAAGAAAGCTCCGGCTAACTACGTGCCAGCAGCCGCGGTAATACGTAGGGAGCGAGCGTTATCCGGAATTATTGGGTGTAAAGGGTGCGTAGGCGGCATAATAAGTCAGTGGTGAAAGCCCGGAGCTTAACTCCGGTAAGCCATTGAAACTGTTAAGCTTGAGTATGGTAGAGGCAAGCGGAATTTCTAGTGTAGCGGTAAAATGCGTAGATATTAGAAGGAACACCAGTGGCGAAGGCGGCTTGCTGGGCCAAAACTGACGCTGAGGCACGAAAGCGTGGGGAGCAAATA</t>
  </si>
  <si>
    <t>ASV587</t>
  </si>
  <si>
    <t>TTAGGAATATTCGTCAATGGGGGAAACCCTGAACGAGCAATGCCGCGTGAGTGATGAAGGTCTTATAGATTGTAAAACTCTGTTGTTAGGGATGAAACCTTACCATAGGAAATGATGGTAAGCTGACAGTACCTTTCCAGAAAGCCCCGGCTAACTACGTGCCAGCAGCCGCGGTAATACGTAGGGGGCGAGCGTTATCCGGATTTATTGGGCGTAAAGCGTGTGTAGGCGGTTTGTTAAGTATAAGATTAAAGCCTGGAGCTCAACTCCAGTTCGTCTTATAAACTGGCAGACTTGAGTGCAGTAGAGGCAAGTGGAATTTCTAGTGTAGCGGTTAAATGCGTAGATATTAGAAGGAACACCAGTGGCGAAGGCGGCTTGCTGGGCTGTTACTGACGCTGAGACACGAAAGCGTGGGGAGCAAATA</t>
  </si>
  <si>
    <t>ASV588</t>
  </si>
  <si>
    <t>TGGGGAATATTGGGCAATGGACGCAAGTCTGACCCAGCAACGCCGCGTGAAGGAAGAAGGCTTTCGGGTTGTAAACTTCTTTTGTCAGGGAAGAGCAGAAGACGGTACCTGACGAATAAGCCACGGCTAACTACGTGCCAGCAGCCGCGGTAATACGTAGGTGGCAAGCGTTGTCCGGATTTACTGGGTGTAAAGGGCGTGTAGCCGGGGAGACAAGTCAGATGTGAAATCTGGAGGCTCAACCTCCAAACTGCATTTGAAACTGTTTCTCTTGAGTATCGGAGAGGTAATCGGAATTCCTAGTGTAGCGGTGAAATGCGTAGATATTAGGAAGAACACCAGTGGCGAAGGCGGATTACTGGACGACAACTGACGGTGAGGCGCGAAAGCGTGGGGAGCAAACA</t>
  </si>
  <si>
    <t>ASV589</t>
  </si>
  <si>
    <t>TGGGGAATATTGCACAATGGGGGAAACCCTGATGCAGCAACGCCGCGTGAAGGAAGACGGTTTTCGGATTGTAAACTTCTGTTCTTAGTGAAGAATAATGACGGTAGCTAAGGAGCAAGCCACGGCTAACTACGTGCCAGCAGCCGCGGTAATACGTAGGTGGCAAGCGTTGTCCGGAATTACTGGGTGTAAAGGGAGCGTAGGCGGGAAGCCAAGTCAGCTGTGAAAACTACGGGCTTAACTTGTAGACTGCAGTTGAAACTGGTTTTCTTGAGTGAAGTAGAGGTTGGCGGAATTCCGAGTGTAGCGGTGAAATGCGTAGATATTCGGAGGAACACCGGTGGCGAAGGCGGCCAACTGGGCTTTAACTGACGCTGAGGCTCGAAAGTGTGGGGAGCAAACA</t>
  </si>
  <si>
    <t>ASV590</t>
  </si>
  <si>
    <t>TGGGGAATATTGGGCAATGGGCGCAAGCCTGACCCAGCAACGCCGCGTGAAGGAAGAAGGCTTTCGGGTTGTAAACTTCTTTTCTCAGGGACGAAGCAAGTGACGGTACCTGAGGAATAAGCCACGGCTAACTACGTGCCAGCAGCCGCGGTAATACGTAGGTGGCAAGCGTTATCCGGATTTACTGGGTGTAAAGGGCGTGTAGGCGGGAAAGCAAGTCAGATGTGAAAACCATGGGCTCAACCTGTGGCCTGCATTTGAAACTGTTTTTCTTGAGTACTGGAGAGGCAGACGGAATTCCTAGTGTAGCGGTGAAATGCGTAGATATTAGGAGGAACACCAGTGGCGAAGGCGGTCTGCTGGACAGCAACTGACGCTGAGGCGCGAAAGCGTGGGGAGCAAACA</t>
  </si>
  <si>
    <t>ASV591</t>
  </si>
  <si>
    <t>Morganellaceae</t>
  </si>
  <si>
    <t>Providencia</t>
  </si>
  <si>
    <t>TGGGGAATATTGCACAATGGGCGCAAGCCTGATGCAGCCATGCCGCGTGTATGAAGAAGGCCCTAGGGTTGTAAAGTACTTTCAGTCGGGAGGAAGGCGTTGATGCTAATATCATCAGCGATTGACGTTACCGACAGAAGAAGCACCGGCTAACTCCGTGCCAGCAGCCGCGGTAATACGGAGGGTGCAAGCGTTAATCGGAATTACTGGGCGTAAAGCGCACGCAGGCGGTTGATTAAGTTAGATGTGAAATCCCCGGGCTTAACCTGGGAATGGCATCTAAGACTGGTCAGCTAGAGTCTTGTAGAGGGGGGTAGAATTCCATGTGTAGCGGTGAAATGCGTAGAGATGTGGAGGAATACCGGTGGCGAAGGCGGCCCCCTGGACAAAGACTGACGCTCAGGTGCGAAAGCGTGGGGAGCAAACA</t>
  </si>
  <si>
    <t>ASV592</t>
  </si>
  <si>
    <t>TGAGGAATATTGGTCAATGGGCGCGAGCCTGAACCAGCCAAGTCGCGTGAGGGAGGACGGCCCTACGGGTTGTAAACCTCTTTTGCCGGGGAGCAACGGGCGCCACGTGTGGCGCCACTGAGAGTATCCGGAGAAAAAGCATCGGCTAACTCCGTGCCAGCAGCCGCGGTAATACGGAGGATGCGAGCGTTATCCGGATTTATTGGGTTTAAAGGGTGCGTAGGCGGATCGTTAAGTCAGTGGTCAAATTGAGGGGCTCAACCCCTTCCCGCCATTGAAACTGGCGATCTTGAGTGGAAGAGAAGTATGCGGAATGCGTGGTGTAGCGGTGAAATGCATAGATATCACGCAGAACCCCGATTGCGAAGGCAGCATGCCGGCTTCCGACTGACGCTGAAGCACGAAAGCGTGGGGATCGAACA</t>
  </si>
  <si>
    <t>ASV593</t>
  </si>
  <si>
    <t>TGGGGAATATTGGGCAATGGGCGAAAGCCTGACCCAGCAACGCCGCGTGAAGGAAGAAGGCTTTCGGGTTGTAAACTTCTTTTACCAGGGACGAAGGACGTGACGGTACCTGGAGAAAAAGCTCCGGCTAACTACGTGCCAGCAGCCGCGGTAATACGTAGGGAGCAAGCGTTGTCCGGATTTACTGGGTGTAAAGGGCGTGTAGGCGGAGACGCAAGTCAGGAGTGAAATCCCCGGGCTCAACCCGGGAACTGCTTTTGAAACTGCGTCCCTTGAGTATCGGAGAGGCAGGCGGAATTCCTAGTGTAGCGGTGAAATGCGTAGATATTAGGAGGAACACCAGTGGCGAAGGCGGCCTGCTGGACGACAACTGACGCTGAGGCGCGAAAGCGTGGGGAGCAAACA</t>
  </si>
  <si>
    <t>ASV594</t>
  </si>
  <si>
    <t>TGGGGAATATTGGGCAATGGGCGCAAGCCTGACCCAGCAACGCCGCGTGAAGGAAGAAGGCTTTCGGGTTGTAAACTTCTTTTGTCAGGGAAGATGAACAGACTGTACCTGACGAATAAGCCACGGCTAACTACGTGCCAGCAGCCGCGGTAATACGTAGGTGGCAAGCGTTGTCCGGATTTACTGGGTGTAAAGGGCGTGTAGGCGGGATTGCAAGTCAGGCGTGAAAACCAGGGGCTCAACCTCTGGCCTGCGTTTGAAACTGTAGTTCTTGAGTACTGGAGAGGTTGACGGAATTCCTAGTGTAGCGGTGAAATGCGTAGATATTAGGAGGAACACCAGTGGCGAAGGCGGTCAACTGGACAGCAACTGACGCTGAGGCGCGAAAGCGTGGGGAGCAAACA</t>
  </si>
  <si>
    <t>ASV595</t>
  </si>
  <si>
    <t>TGGGGAATATTGGGCAATGGGCGCAAGCCTGACCCAGCAATGCCGCGTGAAGGAAGAAGGCTTTCGGGTTGTAAACTTCTTTGACAGGGGAAGAGCAGAAGACGGTACCCTGAAAACAAGCCACGGCTAACTACGTGCCAGCAGCCGCGGTAATACGTAGGTGGCAAGCGTTGTCCGGATTTACTGGGTGTAAAGGGCGTGTAGCCGGGAAGGCAAGTCAGATGTGAAATGCGGAGGCTCAACCTCCGAATTGCATTTGAAACTGTTTTTCTTGAGTACTGGAGAGGCAGACGGAATTCCTTGTGTAGCGGTGAAATGCGTAGATATAAGGAGGAACACCAGTGGCGAAGGCGGTCTGCTGGACAGCAACTGACGGTGAGGCGCGAAAGCGTGGGGAGCAAACA</t>
  </si>
  <si>
    <t>ASV596</t>
  </si>
  <si>
    <t>TGGGGAATATTGCACAATGGGCGAAAGCCTGATGCAGCAACGCCGCGTGAAGGAAGAAGGGTTTCGGCTCGTAAACTTCTATCAACAGGGACGAAAGCAATGACGGTACCTGAATAAGAAGCCCCGGCTAACTACGTGCCAGCAGCCGCGGTAATACGTAGGGGGCAAGCGTTATCCGGAATTACTGGGTGTAAAGGGTGAGTAGGCGGCATGGTAAGCCAGATGTGAAAGCCTTGGGCTTAACCCGAGGATTGCATTTGGAACTATCAAGCTAGAGTGCAGGAGAGGAAAGCGGAATTCCTAGTGTAGCGGTGAAATGCGTAGATATTAGGAAGAACACCAGTGGCGAAGGCGGCTTTCTGGACTGAAACTGACGCTGAGGCACGAAAGCGTGGGGAGCGAACA</t>
  </si>
  <si>
    <t>ASV597</t>
  </si>
  <si>
    <t>TGGGGGATATTGCACAATGGGGGGAACCCTGATGCAGCGACGCCGCGTGAAGGAAGAAGTATCTCGGTATGTAAACTTCTATCAGCAGGGAAGAGACAAGACGGTACCTGACTAAGAAGCCCCGGCTAACTACGTGCCAGCAGCCGCGGTAATACGTAGGGGGCGAGCGTTATCCGGATTTACTGGGTGTAAAGGGAGCGTAGACGGCCGTGCAAGCCTGATGTGAAAGGTGCGGGCACAACCCGCACACTGCATTGGGAACTGTGCGGCTGGAGTGCCGGAGGGGCAGGCGGAATTCCTGGTGTAGCGGTGAAATGCGTAGATATCAGGAGGAACACCGGTGGCGAAGGCGGCCTGCTGGACGGCGACTGACGTTGAGGCTCGAGAGCGTGGGGAGCGAACA</t>
  </si>
  <si>
    <t>ASV598</t>
  </si>
  <si>
    <t>Patescibacteria</t>
  </si>
  <si>
    <t>Saccharimonadia</t>
  </si>
  <si>
    <t>Saccharimonadales</t>
  </si>
  <si>
    <t>Saccharimonadaceae</t>
  </si>
  <si>
    <t>Candidatus Saccharimonas</t>
  </si>
  <si>
    <t>TAGGGAATCTTTCACAATGGGCGAAAGCCTGATGGAGCAACGCCGCGTGCAGGATGAAGGCCTTCGGGTTGTAAACTGCTTTTATAAGCGAGAAATATGATGGTAACTTATGAATAAGGATCGGCTAACTACGTGCCAGCAGCCGCGGTCATACGTAGGATCCGAGCATTATCCGGAGTGACTGGGTGTAAAGAGTTGCGTAGGTGGCATAGTAAGTAGATAGTGAAATCTGGTGGCTCAACCATTCAGACTATTATCTAAACTGCTAAGCTCGAGACCGTTAGGGGTAACTGGAATTTCTAGTGTAGGAGTGAAATCCGTAGATATTAGAAGGAACACCGATAGCGTAGGCAGGTTACTGGGACGGTTCTGACACTAAGGCACGAAAGCGTAGGGAGCAAACG</t>
  </si>
  <si>
    <t>ASV599</t>
  </si>
  <si>
    <t>TGGGGAATATTGGGCAATGGGCGCAAGCCTGACCCAGCAACGCCGCGTGAAGGAAGAAGGCTTTCGGGTTGTAAACTTCTTTTCTGAGGGACGATAGTGACGGTACCTCAGGAATAAGCCACGGCTAACTACGTGCCAGCAGCCGCGGTAATACGTAGGTGGCAAGCGTTATCCGGATTTACTGGGTGTAAAGGGCGTGTAGGCGGGATGGTAAGTCAGATGTGAAAACTATGGGCTCAACCCATAGCCTGCATTTGAAACTATCGTTCTTGAGTGTTGGAGAGGCAGGCGGAATTCCGTGTGTAGCGGTGAAATGCGTAGATATACGGAGGAACACCAGTGGCGAAGGCGGCCTGCTGGACAATAACTGACGCTGAGGCGCGAAAGCGTGGGGAGCAAACA</t>
  </si>
  <si>
    <t>ASV600</t>
  </si>
  <si>
    <t>TAGGGAATCTTCCACAATGGACGCAAGTCTGATGGAGCAACGCCGCGTGAGTGAAGAAGGGTTTCGGCTCGTAAAGCTCTGTTAGTGGTGAAGAAAGATAGAGGTAGTAACTGGCCTTTATTTGACGGTAATCACCTAGAAAGTCACGGCTAACTACGTGCCAGCAGCCGCGGTAATACGTAGGTGGCAAGCGTTGTCCGGATTTATTGGGCGTAAAGCGAGTGCAGGCGGTTCAATAAGTCTGATGTGAAAGCCTTCGGCTCAACCGGAGAATTGCATCAGAAACTGTTGAACTTGAGTGCAGAAGAGGAGAGTGGAACTCCATGTGTAGCGGTGGAATGCGTAGATATATGGAAGAACACCAGTGGCGAAGGCGGCTCTCTGGTCTGCAACTGACGCTGAGGCTCGAAAGCATGGGTAGCGAACA</t>
  </si>
  <si>
    <t>ASV601</t>
  </si>
  <si>
    <t>TGGGGAATATTGCACAATGGGGGAAACCCTGATGCAGCGACGCCGCGTGAGCGATGAAGTATTTCGGTATGTAAAGCTCTATCAGCAGGGAAGAAAATGACGGTACCTGACTAAGAAGCCCCGGCTAACTACGTGCCAGCAGCCGCGGTAATACGTAGGGGGCAAGCGTTATCCGGATTTACTGGGTGTAAAGGGAGCGTAGACGGCTGTGCAAGCCAGATGTGAAAGCCCGGGGCTCAACCCCGGGACTGCATTTGGAACTGCGTGGCTTGAGTGTCGGAGAGGCAGGCGGAATTCCTAGTGTAGCGGTGAAATGCGTAGATATTAGGAGGAACACCAGTGGCGAAGGCGGCCTGCTGGACGATGACTGACGTTGAGGCTCGAAAGCGTGGGGAGCAAACA</t>
  </si>
  <si>
    <t>ASV602</t>
  </si>
  <si>
    <t>TGGGGAATATTGCACAATGGGGGAAACCCTGATGCAGCGACGCCGCGTGAGCGATGAAGTATCTCGGTATGTAAAGCTCTATCAGCAGGGAAGAAAGTGACAGTACCTGACTAAGAAGCCCCGGCTAACTACGTGCCAGCAGCCGCGGTAATACGTAGGGGGCAAGCGTTATCCGGATTCACTGGGCGTAAAGGGAGCGCAGGCGGCACGGCAAGTCTGGTGTGAAAACCCGGGGCTCAACCCCGGGACTGCATTGGAAACTGCCGGGCTGGAGTGTCGGAGGGGTAAGCGGAATTCCTAGTGTAGCGGTGAAATGCGTAGATATTAGGAGGAACACCAGTGGCGAAGGCGGCTTACTGGACGATGACTGACGCTGAGGCTCGAAAGCGTGGGGAGCAAACA</t>
  </si>
  <si>
    <t>ASV603</t>
  </si>
  <si>
    <t>TCGGGAATATTGCGCAATGGAGGAAACTCTGACGCAGTGACGCCGCGTATAGGAAGAAGGTTTTCGGATTGTAAACTATTGTCATTAGGGAAGAAAAAAGACAGTACCTAAGGAGGAAGCTCCGGCTAACTACGTGCCAGCAGCCGCGGTAATACGTAGGGAGCGAGCGTTATCCGGAATTATTGGGTGTAAAGGGTGCGTAGACGGGAAAATAAGTTAGTTGTGAAATCCCTCGGCTCAACTGAGGAACTGCAACTAAAACTGTATTTCTTGAGTGCAGGAGAGGAAAGTGGAATTCCTAGTGTAGCGGTGAAATGCGTAGATATTAGGAGGAACACCAGTGGCGAAGGCGACTTTCTGGACTGTAACTGACGTTGAGGCACGAAAGTGTGGGGAGCAAACA</t>
  </si>
  <si>
    <t>ASV604</t>
  </si>
  <si>
    <t>Anaerostignum</t>
  </si>
  <si>
    <t>TGGGGAATATTGCACAATGGGCGAAAGCCTGATGCAGCAACGCCGCGTGAAGGAAGAAGGGTTTCGGCTCGTAAACTTCTATCAATAGGGACGAAAGAAATGACGGTACCTAAATAAGAAGCCCCGGCTAACTACGTGCCAGCAGCCGCGGTAATACGTAGGGGGCAAGCGTTATCCGGAATTACTGGGTGTAAAGGGTGAGTAGGCGGCATGGTAAGTTAGATGTGAAAGCCCGGGGCTTAACTCCGGGATTGCATTTAAAACTATCAAGCTCGAGTTCAGGAGAGGTAAGCGGAATTCCTAGTGTAGCGGTGAAATGCGTAGATATTAGGAAGAACACCGGTGGCGAAGGCGGCTTACTGGACTGATACTGACGCTGAGGCACGAAAGCGTGGGGAGCAAACA</t>
  </si>
  <si>
    <t>ASV605</t>
  </si>
  <si>
    <t>TGAGGAATATTGGTCAATGGGCGCTAGCCTGAACCAGCCAAGTAGCGTGAAGGATGACTGCCCTATGGGTTGTAAACTTCTTTTATATGGGAATAAAGTGCAGTATGTATACTGCTTTGCATGTACCTTATGAATAAGGATCGGCTAACTCCGTGCCAGCAGCCGCGGTAATACGGAGGATCCGAGCGTTATCCGGATTTATTGGGTTTAAAGGGAGCGTAGGCGGGAAGTTAAGTCAGCGGTCAAACACGGTTGCTCAACAATCGTTCGCCGTTGAAACTGACTTTCTTGAATGTAGTCAAGGCAGGTGGAATTCGTGGTGTAGCGGTGAAATGCTTAGATATCACGAAGAACTCCGATAGCGAAGGCAGCCTGCTGGAGTATGATTGACGCTGAGGCTCGAAAGTGCGGGAATCAAACA</t>
  </si>
  <si>
    <t>ASV606</t>
  </si>
  <si>
    <t>C_Clostridia</t>
  </si>
  <si>
    <t>TGGGGGATATTGCGCAATGGGGGAAACCCTGACGCAGCAACGCCGCGTGAAGGAAGAAGGCCTTCGGGTTGTAAACTTTTGTCTTTTGGGAAGAAGAATGACGGTACCAAAGGAGGAAGCCACGGCTAACTACGTGCCAGCAGCCGCGGTAATACGTAGGTGGCGAGCGTTGTCCGGAATTACTGGGTGTAAAGGGCGTGTAGGCGGGTAGATAAGTCAGATGTGAAATACCGGGGCTCAACCCCGGGGCTGCATTTGAAACTGTCAATCTTGAGTGCCGGAGAGGAAAGCGGAATTCCTAGTGTAGCGGTGAAATGCGTAGATATTAGGAGGAACACCAGTGGCGAAGGCGGCTTTCTGGACGGTAACTGACGCTGAGGCGCGAAAGCGTGGGGAGCAAACA</t>
  </si>
  <si>
    <t>ASV607</t>
  </si>
  <si>
    <t>F_Christensenellaceae</t>
  </si>
  <si>
    <t>TGGGGAATATTGGGCAATGGGGGAAACCCTGACCCAGCAACGCCGCGTGAGGGAAGAAGGCTTTCGAGTTGTAAACCTCTGTCCTATGGGAAGAAGAAAGTGACTGTACCATAGGAGGAAGCTCCGGCTAACTACGTGCCAGCAGCCGCGGTAATACGTAGGGAGCAAGCGTTGTCCGGAATTACTGGGCGTAAAGGGTGCGTAGGCGGCGCAGTTAGTCAGAAGTGAAATATCGGGGCTTAACCCCGGGGCTGCTTCTGATACTGCTGTGCTCGAGTGCAGGAGAGGTAAGTGGAATTCCTAGTGTAGCGGTGAAATGCGTAGATATTAGGAGGAACACCAGTGGCGAAGGCGACTTACTGGACTGTAACTGACGCTGAGGCACGAAAGCGTGGGTAGCAAACA</t>
  </si>
  <si>
    <t>ASV608</t>
  </si>
  <si>
    <t>TGGGGAATATTGGGCAATGGGCGCAAGCCTGACCCAGCAACGCCGCGTGAAGGAAGAAGGCCCTCGGGTTGTAAACTTCTTTTGTCAGGGACGAAGCAAGTGACGGTACCTGACGAATAAGCCACGGCTAACTACGTGCCAGCAGCCGCGGTAATACGTAGGTGGCAAGCGTTATCCGGATTTACTGGGTGTAAAGGGCGTGTAGGCGGGAGAGCAAGTCAGACGTGAAATTCCAGGGCTCAACCCTGGAACTGCGTTTGAAACTGTTCTTCTTGAGTGATGGAGAGGCAGGCGGAATTCCGTGTGTAGCGGTGAAATGCGTAGATATACGGAGGAACACCAGTGGCGAAGGCGGCCTGCTGGACATTAACTGACGCTGAGGCGCGAAAGCGTGGGGAGCAAACA</t>
  </si>
  <si>
    <t>ASV609</t>
  </si>
  <si>
    <t>Hydrogenoanaerobacterium</t>
  </si>
  <si>
    <t>F_Hydrogenoanaerobacterium</t>
  </si>
  <si>
    <t>TGGGGGATATTGCACAATGGGCGCAAGCCTGATGCAGCGACGCCGCGTGAGGGAAGACGGTCTTCGGATTGTAAACCTCTGTCTTCGGGGACGAAAGATGACGGTACCCGAGGAGGAAGCCACGGCTAACTACGTGCCAGCAGCCGCGGTAATACGTAGGTGGCGAGCGTTGTCCGGAATTACTGGGTGTAAAGGGAGCGTAGGCGGGAAGACAAGTTGGACGTTAAATTTATCGGCTTAACCGGTAACCGCGTTCAAAACTGTTTTTCTTGAGTGAAGTAGAGGTTGGCGGAATTCCTAGTGTAGCGGTGAAATGCGTAGATATTAGGAGGAACACCAGTGGCGAAGGCGGCCAACTGGGCTTTAACTGACGCTGAGGCTCGAAAGCGTGGGGAGCAAACA</t>
  </si>
  <si>
    <t>ASV610</t>
  </si>
  <si>
    <t>TGAGGAATATTGGTCAATGGGCGGAAGCCTGAACCAGCCAAGTCGCGTGAGGGAAGACGGTCCTATGGATTGTAAACCTCTTTTGCAGGGGAGCAAGGCGCGGTACGTGTACCGCGAAGGAGAGTACCCTGAGAAAAAGCATCGGCTAACTCCGTGCCAGCAGCCGCGGTAATACGGAGGATGCGAGCGTTATCCGGATTTATTGGGTTTAAAGGGTGCGCAGGCGGACTGTTAAGTCAGCGGTAAAATGTCGGTGCTCAACACCGGCCGGCCGTTGAAACTGGCAGCCTTGAGTGAGCGAGAAGTATGCGGAATGCGTGGTGTAGCGGTGAAATGCATAGATATCACGCAGAACTCCGATTGCGAAGGCAGCATACCGGCGCTCAACTGACGCTCAGGCACGAAAGCGTGGGTATCGAACA</t>
  </si>
  <si>
    <t>ASV611</t>
  </si>
  <si>
    <t>TGGGGAATATTGCACAATGGGGGAAACCCTGATGCAGCGACGCCGCGTGGACGATGAAGCATTTCGGTGCGTAAAGTCCTGTCAGCAGGGAAGAAAACGACAGTACCTGACCAAGAAGCCCCGGCTAACTACGTGCCAGCAGCCGCGGTAATACGTAGGGGGCGAGCGTTATCCGGATTCACTGGGCGTAAAGGGAGCGCAGGCGGCACGGCAAGTCCGGTGTGAAAGCCCGGGGCCCAACCCCGGGACTGCACTGGAAACTGCCGGGCTGGAGTGCCGGAGGGGTAAGCGGAATTCCTGGTGTAGCGGTGAAATGCGCAGATATCAGGAGGAACACCGGTGGCGGAGGCGGCTTACTGGACGGCAACTGACGCTGAGGCTCGAAAGCGTGGGGAGCAAACA</t>
  </si>
  <si>
    <t>ASV612</t>
  </si>
  <si>
    <t>TGGGGAATATTGCACAATGGGGGAAACCCTGATGCAGCAACGCCGCGTGAAGGATGAAGGTTTTCGGATTGTAAACTTCTTTTATTCGGGACGAAGAAAGTGACGGTACCGAATGAATAAGCCACGGCTAACTACGTGCCAGCAGCCGCGGTAATACGTAGGTGGCGAGCGTTATCCGGATTTACTGGGTGTAAAGGGCGAGTAGGCGGGATTGCAAGTCAGATGTGAAAACTATGGGCTCAACCCATAGACTGCATTTGAAACTGTAGTTCTTGAGTGATGGAGAGGCAGGCGGAATTCCCGGTGTAGCGGTGGAATGCGTAGATATCGGGAGGAACACCAGTGGCGAAGGCGGCCTGCTGGACATTAACTGACGCTGAGGCGCGAAAGCGTGGGGAGCAAACA</t>
  </si>
  <si>
    <t>ASV613</t>
  </si>
  <si>
    <t>TGGGGAATATTGCACAATGGGGGAAACCCTGATGCAGCGACGCCGCGTGAAGGAAGAAGTATTTCGGTATGTAAACTTCTATCAGCAGGGAAGAAAATGACGGTACCTGACTAAGAAGCCCCGGCTAACTACGTGCCAGCAGCCGCGGTAATACGTAGGGGGCAAGCGTTATCCGGATTTACTGGGTGTAAAGGGAGCGTAGACGGCACAGCAAGTCTGATGTGAAAGGCTGGGGCTCAACCCCGGGACTGCATTGGAAACTGCTGGGCTTGAGTGCCGGAGAGGTAAGCGGAATTCCTAGTGTAGCGGTGAAATGCGTAGATATTAGGAGGAACACCAGTGGCGAAGGCGGCTTACTGGACGGTAACTGACGTTGAGGCTCGAAAGCGTGGGGAGCAAACA</t>
  </si>
  <si>
    <t>ASV614</t>
  </si>
  <si>
    <t>TTAGGAATATTCGTCAATGGGGGAAACCCTGAACGAGCAATGCCGCGTGAGCGATGAAGGCCCTATGGGTCGTAAAGCTCTGTTGTGAAGGAAGAACACCTAGGATAGGTAATGATCTTGGGTTGACGGTACTTCACCAGAAAGCCCCGGCTAACTACGTGCCAGCAGCCGCGGTAATACGTAGGGGGCGAGCGTTATCCGGATTTATTGGGCGTAAAGCGTGTGTAGGCGGTTTATTAAGTCTAAGATTAAAGCCTGAAGCTTAACTTCAGTTCGTCTTAGAAACTGGTAGACTTGAGTGTGGTAGAGGTAAGTGGAATTTCTAGTGTAGCGGTTAAATGCGTAGATATTAGAAGGAACACCAGTGGCGAAGGCGGCTTACTGGGCCATTACTGACGCTGAAACACGAAAGCGTGGGGAGCAAATA</t>
  </si>
  <si>
    <t>ASV615</t>
  </si>
  <si>
    <t>TGGGGAATATTGGGCAATGGGCGCAAGCCTGACCCAGCAACGCCGCGTGAAGGAAGAAGGCTTTCGGGTTGTAAACTTCTTTTCTGAGGGACGATAGTGACGGTACCTCAGGAATAAGCCACGGCTAACTACGTGCCAGCAGCCGCGGTAATACGTAGGTGGCAAGCGTTATCCGGATTTACTGGGTGTAAAGGGCGTGTAGGCGGGACTGCAAGTCAGATGTGAAAATTATGGGCTCAACCCATAACCTGCATTTGAAACTGTAGTTCTTGAGTGATGGAGAGGCAGGCGGAATTCCGTGTGTAGCGGTGAAATGCGTAGATATACGGAGGAACACCAGTGGCGAAGGCGGCCTGCTGGACATTAACTGACGCTGAGGCGCGAAAGCGTGGGGAGCAAACA</t>
  </si>
  <si>
    <t>ASV616</t>
  </si>
  <si>
    <t>TGGGGAATATTGGGCAATGGGCGCAAGCCTGACCCAGCAACGCCGCGTGAAGGAAGAAGGCTTTCGGGTTGTAAACTTCTTTTCTGAGGGACGATAGTGACGGTACCTCAGGAATAAGCCACGGCTAACTACGTGCCAGCAGCCGCGGTAATACGTAGGTGGCAAGCGTTATCCGGATTTACTGGGTGTAAAGGGCGTGTAGGCGGGACTGCAAGTCAGATGTGAAAACCACGGGCTCAACCTGTGGCCTGCATTTGAAACTGTAGTTCTTGAGTACTGGAGAGGCAGACGGAATTCCTAGTGTAGCGGTGAAATGCGTAGATATTAGGAGGAACACCAGTGGCGAAGGCGGTCTGCTGGACAGCAACTGACGCTGAGGCGCGAAAGCGTGGGGAGCAAACA</t>
  </si>
  <si>
    <t>ASV617</t>
  </si>
  <si>
    <t>TGAGGAATATTGGTCAATGGACGAGAGTCTGAACCAGCCAAGTCGCGTGAGGGAAGACTGCCCTATGGGTTGTAAACCTCTTTTATAAGGGAAGAATAAGTTCTACGTGTAGAATGATGCCTGTACCTTATGAATAAGCATCGGCTAACTCCGTGCCAGCAGCCGCGGTAATACGGAGGATGCGAGCGTTATCCGGATTTATTGGGTTTAAAGGGTGCGTAGGCGGTTTATTAAGTTAGTGGTTAAATATTTGAGCTAAACTCAATCATGCCATTAATACTGGTAAACTGGAGTTCAGACGAGGTAGGCGGAATAAGTTAAGTAGCGGTGAAATGCATAGATATAACTTAGAACTCCGATAGCGAAGGCAGCTTACCAGACTGAAACTGACGCTGATGCACGAGAGCGTGGGTAGCGAACA</t>
  </si>
  <si>
    <t>ASV618</t>
  </si>
  <si>
    <t>TGGGGAATATTGGGCAATGGGCGAAAGCCTGACCCAGCAATGCCGCGTGAATGAAGAAGGTCTTAGGATTGTAAAATTCTGTCCTATGGGAAGAAACAAATGACGGTACCATAGGAGGAAGCCCCGGCTAACTACGTGCCAGCAGCCGCGGTAATACGTAGGGGGCGAGCGTTGTCCGGAATTACTGGGCGTAAAGAGAGCGTAGGCGGCACTACAAGTCTCATGTGAAATACCCGGGCTTAACTTGGGGGTTGCATGGGAAACTGTAGAGCTTGAGTACAGGAGAGGCAAGCGGAATTCCTAGTGTAGCGGTGAAATGCATAGATATTAGGAGGAACACCAGTGGCGAAGGCGGCTTGCTGGACTGAAACTGACGCTGAGGCTCGAAAGCGTGGGGAGCAAACA</t>
  </si>
  <si>
    <t>ASV619</t>
  </si>
  <si>
    <t>TGGGGAATATTGCACAATGGGCGAAAGCCTGATGCAGCAACGCCGCGTGAAGGAAGAAGGGTTTCGGCTCGTAAACTTCTATCAACAGGGACGAAGGAAGTGACGGTACCTGAATAAGAAGCCCCGGCTAACTACGTGCCAGCAGCCGCGGTAATACGTAGGGGGCAAGCGTTATCCGGAATTACTGGGTGTAAAGGGTGAGTAGGCGGCATGGTAAGCCAGATGTGAAAGCCTTGGGCTTAACCCGAGGATTGCATTTGGAACTATCAAGCTAGAGTACAGGAGAGGAAAGCGGAATTCCTAGTGTAGCGGTGAAATGCGTAGATATTAGGAAGAACACCAGTGGCGAAGGCGGCTTTCTGGACTGAAACTGACGCTGAGGCACGAAAGCGTGGGGAGCGAACA</t>
  </si>
  <si>
    <t>ASV620</t>
  </si>
  <si>
    <t>Coriobacteriaceae UCG-002</t>
  </si>
  <si>
    <t>TGGGGAATCTTGCGCAATGGGCGGAAGCCTGACGCAGCGACGCCGCGTGCGGGACGAAGGCCTTCGGGTCGTAAACCGCTTTCAGCAGGGACGAGGCCCTCACGGTGACGGTACCTGCAGAAGAAGCCCCGGCTAACTACGTGCCAGCAGCCGCGGTAATACGTAGGGGGCGAGCGTTATCCGGATTCATTGGGCGTAAAGCGCGCGTAGGCGGCCTGTTAGGTCGGGGGTCAAATACCGGGGCTCAACCCCGGTCCGCCCCCGATACCGGCAGGCTTGAGTCTGGTAGGGGAAGGCGGAATTCCCAGTGTAGCGGTGGAATGCGCAGATATTGGGAAGAACACCGGCGGCGAAGGCGGCCTTCTGGGCCACGACTGACGCTGAGGCGCGAAAGCTAGGGGAGCGAACA</t>
  </si>
  <si>
    <t>ASV621</t>
  </si>
  <si>
    <t>TAGGGAATTTTCGGCAATGGGGGAAACCCTGACCGAGCAACGCCGCGTGAAGGAAGAAGGTTTTCGGATTGTAAACTTCTGTTATAAAGGAAGAACGGCGGCTACAGGAAATGGTAGCCGAGTGACGGTACTTTATTAGAAAGCCACGGCTAACTACGTGCCAGCAGCCGCGGTAATACGTAGGTGGCAAGCGTTATCCGGAATTATTGGGCGTAAAGAGGGAGCAGGCGGCAGCAAGGGTCTGTGGTGAAAGACTGAAGCTTAACTTCAGTAAGCCATAGAAACCGGGCAGCTGGAGTGCAGGAGAGGATCGTGGAATTCCATGTGTAGCGGTGAAATGCGTAGATATATGGAGGAACACCAGTGGCGAAGGCGACGATCTGGCCTGTAACTGACGCTCAGTCCCGAAAGCGTGGGGAGCAAATA</t>
  </si>
  <si>
    <t>ASV622</t>
  </si>
  <si>
    <t>TGGGGAATATTGGGCAATGGGCGCAAGCCTGACCCAGCAATGCCGCGTGAAGGAAGAAGGCCCTCGGGTTGTAAACTTCTTTTATCAGGGACGAAGGATGTGACGGTACCTGATGAATAAGCTCCGGCTAACTACGTGCCAGCAGCCGCGGTAATACGTAGGGAGCAAGCGTTATCCGGATTTACTGGGTGTAAAGGGCGCGTAGGCGGGATGGCAAGTCAGATGTGAAATCCAAGGGCTCAACCCTTGAACTGCATTTGAAACTGTCGTTCTTGAGTACTGGAGAGGTTGACGGAATTCCTAGTGTAGCGGTGAAATGCGTAGATATTAGGAGGAACACCAGTGGCGAAGGCGGTCAACTGGACAGCAACTGACGCTGAGGCGCGAAAGCGTGGGGAGCAAACA</t>
  </si>
  <si>
    <t>ASV623</t>
  </si>
  <si>
    <t>Proteus</t>
  </si>
  <si>
    <t>TGGGGAATATTGCACAATGGGCGCAAGCCTGATGCAGCCATGCCGCGTGTATGAAGAAGGCCTTAGGGTTGTAAAGTACTTTCAGCGGGGAGGAAGGTGATAAAGTTAATACCTTTATCAATTGACGTTACCCGCAGAAGAAGCACCGGCTAACTCCGTGCCAGCAGCCGCGGTAATACGGAGGGTGCAAGCGTTAATCGGAATTACTGGGCGTAAAGCGCACGCAGGCGGTCAATTAAGTCAGATGTGAAAGCCCCGAGCTTAACTTGGGAATTGCATCTGAAACTGGTTGGCTAGAGTCTTGTAGAGGGGGGTAGAATTCCACGTGTAGCGGTGAAATGCGTAGAGATGTGGAGGAATACCGGTGGCGAAGGCGGCCCCCTGGACAAAGACTGACGCTCAGGTGCGAAAGCGTGGGGAGCAAACA</t>
  </si>
  <si>
    <t>ASV624</t>
  </si>
  <si>
    <t>TTAGGAATATTCGTCAATGGGGGAAACCCTGAACGAGCAATGCCGCGTGAAGGATGACGGTCCTCTGGATTGTAAACTTCTGTTGTTAGGGAAGAACGACCTAAGTAGGAAATGACTTAGGAGTGACGGTACCTTTCAAGAAAGCTCCGGCTAACTACGTGCCAGCAGCCGCGGTAATACGTAGGGAGCGAGCGTTATCCGGATTTATTGGGTGTAAAGGGTGCGTAGGCGGCTTCTTAAGTCTGTAGTCTAAGCCCGGAGCTTAACTCCGGTTCGCTACAGAAACTGATTAGCTTGAGTATGGTAGAGGCAAGTGGAATTTCTAGTGTAGCGGTTAAATGCGTAGATATTAGAAGGAACACCAGTGGCGAAGGCGACTTGCTGGGCCATTACTGACGCTGAGGCACGAAAGCGTGGGGAGCAAATA</t>
  </si>
  <si>
    <t>ASV625</t>
  </si>
  <si>
    <t>TGAGGAATATTGGTCAATGGCCGGGAGGCTGAACCAGCCAAGTCGCGTGAGGGAGGACGGCCCTACGGGTTGTAAACCTCTTTTGTCAGGGAGCAAGGGGCGGGTCGAGACCTGCTGTGAGAGTACCTGAAGAAAAAGCATCGGCTAACTCCGTGCCAGCAGCCGCGGTAATACGGAGGATGCGAGCGTTATCCGGATTTATTGGGTTTAAAGGGTGCGCAGGCGGAGGCACAAGTCAGCGGTAAAATCGCGGGGCTCAACCCCGCTCCGCCGTTGAAACTGTGTCCCTTGAGTGCGCGAAGGGTAGGCGGAATGCGTGGTGTAGCGGTGAAATGCATAGATATCACGCAGAACTCCGATCGCGAAGGCAGCCTACCGGCGCGCGACTGACGCTCATGCACGAAAGCGTGGGTATCGAACA</t>
  </si>
  <si>
    <t>ASV626</t>
  </si>
  <si>
    <t>TGGGGAATATTGCACAATGGGGGAAACCCTGATGCAGCAACGCCGCGTGAAGGAAGAAGGTTTTCGGATCGTAAACTTCTATCAATAGGGAAGAAAGA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AAACA</t>
  </si>
  <si>
    <t>ASV627</t>
  </si>
  <si>
    <t>TGGGGAATATTGGGCAATGGACGCAAGTCTGACCCAGCAACGCCGCGTGAAGGAAGAAGGCTTTCGGGTTGTAAACTTCTTTTAAGGGGGAAGAGAAGAAGACGGTACCCCTTGAATAAGCCACGGCTAACTACGTGCCAGCAGCCGCGGTAATACGTAGGTGGCAAGCGTTGTCCGGATTTACTGGGTGTAAAGGGCGTGCAGCCGGGCTGACAAGTCAGATGTGAAATCCGCGGGCTTAACCCGCGAACTGCATTTGAAACTATTGGTCTTGAGTACCGGAGAGGTTATCGGAATTCCTTGTGTAGCGGTGAAATGCGTAGATATAAGGAAGAACACCAGTGGCGAAGGCGGATAACTGGACGGCAACTGACGGTGAGGCGCGAAAGCGTGGGGAGCAAACA</t>
  </si>
  <si>
    <t>ASV628</t>
  </si>
  <si>
    <t>TCGGGAATATTGCGCAATGGAGGAAACTCTGACGCAGTGACGCCGCGTATAGGAAGAAGGTTTTCGGATTGTAAACTATTGTCGTTAGGGAAGAAAAAGGACAGTACCTAAGGAGGAAGCTCCGGCTAACTACGTGCCAGCAGCCGCGGTAATACGTAGGGAGCGAGCGTTATCCGGATTTATTGGGTGTAAAGGGTGCGTAGACGGGTATGCAAGTTGGTTGTGAAATCCCTCGGCTTAACTGAGGAACTGCAACCAAAACTGTATATCTTGAGTGCAGGAGAGGTAAGTGGAATTCCTAGTGTAGCGGTGAAATGCGTAGATATTAGGAGGAACACCAGTGGCGAAGGCGACTTACTGGACTGTAACTGACGTTGAGGCACGAAAGTGTGGGGAGCAAACA</t>
  </si>
  <si>
    <t>ASV629</t>
  </si>
  <si>
    <t>Peptococcus</t>
  </si>
  <si>
    <t>TGGGGAATCTTCCGCAATGGGCGCAAGCCTGACGGAGCAATGCCGCGTGAACGAAGAAGGTCTTCGGATTGTAAAGTTCTGTCCTTATCGAAGAGAGGGTATAGAGTGAAAAATGATATACTAGGACGGTAGATGAGGAGGAAGCCCCGGCTAACTACGTGCCAGCAGCCGCGGTAATACGTAGGGGGCGAGCGTTGTCCGGAATCACTGGGCGTAAAGGGCGCGTAGGCGGTAATATAAGTCAGATGTGAAAGGTGGGGGCTCAACCCCTAGAGTGCAACTGATACTGTATAACTTGAGTGTGAGAGAGGGAAGCGGAATTCCTAGTGTAGCGGTGAAATGCGTAGATATTAGGAGGAACACCAGTGGCGAAGGCGGCTTTCTGGCTCATAACTGACGCTGAGGCGCGAAAGCGTGGGGAGCAAACA</t>
  </si>
  <si>
    <t>ASV630</t>
  </si>
  <si>
    <t>K_Bacteria</t>
  </si>
  <si>
    <t>TCTGTATATGCGCCGATCTGATGTGCCATAAGATGACAGGCAAAATCGCACTTCTTGCCCAGCTTGATGAGTCTGTTTTCCGACAGCGCCGAATCCCAGAGCAGATTACTTCTCGCCATATAATCTTCTGGATTCTGTCTCGCCAGCCTGATACTTTTTATGACGCTGCGCATCAGTGCCTCTGCGATCTCATCCGAGACATTCTGCTCATCCGGCTCACTGAAGTATGTCTCCATCATGTGGGAAAGGCTGTCGAAAGCTCCGGATATCATCTGTTCCTGCGGCACGCTGAATGTATAAGCCGGGTCCATCAGTGCAAACCTG</t>
  </si>
  <si>
    <t>ASV631</t>
  </si>
  <si>
    <t>TGAGGGATATTGGTCAATGGGGGAAACCCTGAACCAGCAACGCCGCGTGAGGGAAGACGGTTTTCGGATTGTAAACCTCTGTCCTCTGTGAAGATAATGACGGTAGCAGAGGAGGAAGCTCCGGCTAACTACGTGCCAGCAGCCGCGGTAATACGTAGGGAGCGAGCGTTGTCCGGATTTACTGGGTGTAAAGGGTGCGTAGGCGGCCCTGCAAGTCAGAAGTGAAATCCATGGGCTTAACCCGTGAACTGCTTTTGAAACTGCAGGACTTGAGTGGAGTAGAGGTAGGCGGAATTCCCGGTGTAGCGGTGAAATGCGTAGAGATCGGGAGGAACACCAGTGGCGAAGGCGGCCTACTGGGCTTTAACTGACGCTGAAGCACGAAAGCGTGGGTAGCAAACA</t>
  </si>
  <si>
    <t>ASV632</t>
  </si>
  <si>
    <t>TGGGGAATATTGCACAATGGGGGAAACCCTGATGCAGCGACGCCGCGTGAGTGAAGAAGTATTTCGGTATGTAAAGCTCTATCAGCAGGGAAGAAAATGACGGTACCTGACTAAGAAGCCCCGGCTAACTACGTGCCAGCAGCCGCGGTAATACGTAGGGGGCAAGCGTTATCCGGATTTACTGGGTGTAAAGGGAGCGTAGACGGCCAGACAAGTCAGAAGTGAAAACCCGCGGCTCAACTGCGGGAGTGCTTTTGAAACTGTTTGGCTGGAGTGCAGGAGAGGTAAGTGGAATTCCTAGTGTAGCGGTGAAATGCGTAGATATTAGGAGGAACACCAGTGGCGAAGGCGGCTTACTGGACTGTAACTGACGTTGAGGCTCGAAAGCGTGGGGAGCAAACA</t>
  </si>
  <si>
    <t>ASV633</t>
  </si>
  <si>
    <t>TGGGGAATATTGGGCAATGGGGGAAACCCTGACCCAGCAACGCCGCGTGAAGGAAGAAGGCCTTCGGGTTGTAAACTTCTTTTACCAGGGACGAAGGACGTGACGGTACCTGGAGAAAAAGCAACGGCTAACTACGTGCCAGCAGCCGCGGTAATACGTAGGTTGCAAGCGTTGTCCGGATTTACTGGGTGTAAAGGGCGTGTAGGCGGAGGCGCAAGTTGGGAGTGAAATCTATGGGCTCAACCCATAAACTGCTCTCAAAACTGTGTCCCTTGAGTATCGGAGAGGCAAGCGGAATTCCTAGTGTAGCGGTGAAATGCGTAGATATTAGGAGGAACACCAGTGGCGAAGGCGGCTTGCTGGACGACAACTGACGCTGAGGCGCGAAAGCGTGGGGAGCAAACA</t>
  </si>
  <si>
    <t>ASV634</t>
  </si>
  <si>
    <t>TGGGGAATTTTGCGCAATGGGGGAAACCCTGACGCAGCAACGCCGCGTGCGGGATGACGGCCTTCGGGTTGTAAACCGCTTTCAGTAGGGACGAATTTTGACGGTACCTACAGAAGAAGCCCCGGCTAACTACGTGCCAGCAGCCGCGGTAATACGTAGGGGGCGAGCGTTATCCGGATTCATTGGGCGTAAAGCGCGCGTAGGCGGTCTTTTAAGCGGGACCTCTAATCTCAGGGCTCAACCTTGAGCCGGGTTCCGAACTAAAAGACTCGAGTGTGGTAGGGGAGATCGGAATTCCCGGTGTAGCGGTGGAATGCGCAGATATCGGGAAGAACACCGATGGCGAAGGCAGATCTCTGGGCCATTACTGACGCTGAGGCGCGAAAGCTAGGGGAGCAAACA</t>
  </si>
  <si>
    <t>ASV635</t>
  </si>
  <si>
    <t>TGGGGGATATTGCACAATGGGGGAAACCCTGATGCAGCGACGCCGCGTGTGGGAAGACGGTCCTCTGGATTGTAAACCACTGTCCCCAGGGACGAAGATGACGGTACCTGGGGAGGAAGCTCCGGCTAACTACGTGCCAGCAGCCGCGGTAATACGTAGGGAGCGAGCGTTGTCCGGAATTACTGGGTGTAAAGGGAGCGTAGGCGGGGATGCAAGTTGGGTGTCAAAACTACCGGCTCAACTGGTAGTCGCACTCAAAACTGCAACTCTTGAGTGAAGTAGAGGCAGGCGGAATTCCTAGTGTAGCGGTGAAATGCGTAGATATTAGGAGGAACACCAGTGGCGAAGGCGGCCTGCTGGGCTTTTACTGACGCTGAGGCTCGAAAGTGTGGGGAGCAAACA</t>
  </si>
  <si>
    <t>ASV636</t>
  </si>
  <si>
    <t>TGGGGAATATTGCACAATGGGGGAAACCCTGATGCAGCGACGCCGCGTGAGCGATGAAGTATTTCGGTATGTAAAGCTCTATCAGCAGGGAAGAAAATGACGGTACCTGACTAAGAAGCCCCGGCTAACTACGTGCCAGCAGCCGCGGTAATACGTAGGGGGCAAGCGTTATCCGGATTTACTGGGTGTAAAGGGAGCGTAGACGGTCCTGCAAGCCAGATGTGAAAGCCCAGGGCTCAACCCCGGGACTGCATTTGGAACTGTAAGGCTAGAGTGTCGGAGAGGCAGGCGGAATTCCTAGTGTAGCGGTGAAATGCGTAGATATTAGGAGGAACACCAGTGGCGAAGGCGGCCTGCTGGACGATGACTGACGTTGAGGCTCGAAAGCGTGGGGAGCAAACA</t>
  </si>
  <si>
    <t>ASV637</t>
  </si>
  <si>
    <t>TGGGGAATATTGGGCAATGGGCGCAAGCCTGACCCAGCAACGCCGCGTGAAGGAAGAAGGCTTTCGGGTTGTAAACTTCTTTTAAGAGGGAAGAGTGGAAGACGGTACCTCTTGAATAAGCCACGGCTAACTACGTGCCAGCAGCCGCGGTAATACGTAGGTGGCAAGCGTTGTCCGGATTTACTGGGTGTAAAGGGCGTGCAGCCGGGAAGACAAGTCAGATGTGAAATCCCGCGGCTCAACCGCGGAACTGCATTTGAAACTGTTTTTCTTGAGTACCGGAGAGGTCATCGGAATTCCTTGTGTAGCGGTGAAATGCGTAGATATAAGGAAGAACACCAGTGGCGAAGGCGGATGACTGGACGGCAACTGACGGTGAGGCGCGAAAGCGTGGGGAGCAAACA</t>
  </si>
  <si>
    <t>ASV638</t>
  </si>
  <si>
    <t>TGGGGGATATTGCACAATGGAGGAAACTCTGATGCAGCGACGCCGCGTGAGGGAAGACGGTCTTCGGATTGTAAACCTCTGTCTTTGGGGACGATAATGACGGTACCCAAGGAGGAAGCTCCGGCTAACTACGTGCCAGCAGCCGCGGTAATACGTAGGGAGCAAGCGTTGTCCGGAATTACTGGGTGTAAAGGGAGCGTAGGCGGGGACTCAAGTCGAATGTTAAATCTACCGGCTCAACTGGTAGCTGCGTTCGAAACTGGGACTCTTGAGTGAAGTAGAGGCAGGCGGAATTCCTAGTGTAGCGGTGAAATGCGTAGATATTAGGAGGAACACCAGTGGCGAAGGCGGCCTGCTGGGCTTTTACTGACGCTGAGGCTCGAAAGCGTGGGGAGCAAACA</t>
  </si>
  <si>
    <t>ASV639</t>
  </si>
  <si>
    <t>TGGGGAATATTGCGCAATGGGGGAAACCCTGACGCAGCAACGCCGCGTGCGGGATGAAGGCTTTCGGGTTGTAAACCGCTTTCAGCAGGGAAGATATAAGACGGTACCTGCAGAAGAAGCCCCGGCTAACTACGTGCCAGCAGCCGCGGTAATACGTAGGGGGCGAGCGTTATCCGGATTCATTGGGCGTAAAGCGCGCGCAGGCGGGCTTGTAAGCGGGACCTCTAATCTCGGGGCTCAACCCCGAGCCGGGTTCCGAACTGCGAACCTCGAGTGCGGTAGGGGAGGTCGGAATTCCCGGTGTAGCGGTGGAATGCGCAGATATCGGGAAGAACACCGACGGCGAAGGCAGACCTCTGGGCCGTCACTGACGCTGAGGCGCGAAAGCTAGGGGAGCGAACA</t>
  </si>
  <si>
    <t>ASV640</t>
  </si>
  <si>
    <t>TGGGGAATATTGGGCAATGGGCGCAAGCCTGACCCAGCAACGCCGCGTGAAGGAAGAAGGCTTTCGGGTTGTAAACTTCTTTTATCAGGGACGAAGCAAGTGACGGTACCTGATGAATAAGCCACGGCTAACTACGTGCCAGCAGCCGCGGTAATACGTAGGTGGCGAGCGTTATCCGGATTTACTGGGTGTAAAGGGCGTGTAGGCGGGCTTGCAAGTCAGATGTGAAATTCCAGGGCTCAACCCTGGAACTGCATTTGAAACTGTAGGTCTTGAGTGCTGGAGAGGCAATCGGAATTCCGTGTGTAGCGGTGAAATGCGTAGATATACGGAGGAACACCAGTGGCGAAGGCGGATTGCTGGACAGTAACTGACGCTGAGGCGCGAAAGCGTGGGGAGCAAACA</t>
  </si>
  <si>
    <t>ASV641</t>
  </si>
  <si>
    <t>TGGGGGATATTGCACAATGGGGGGAACCCTGATGCAGCGACGCCGCGTGAAGGAAGAAGTATCTCGGTATGTAAACTTCTATCAGCAGGGAAGAAATGAGACGGTACCTGACTAAGAAGCCCCGGCTAACTACGTGCCAGCAGCCGCGGTAATACGTAGGGGGCGAGCGTTATCCGGATTTACTGGGTGTAAAGGGAGCGTAGACGGCCGTGCAAGCCTGATGTGAAAGGTGCGGGCACAACCCGCACACTGCATTGGGAACTGTGCGGCTGGAGTGCCGGAGGGGCAGGCGGAATTCCTGGTGTAGCGGTGAAATGCGTAGATATCAGGAGGAACACCGGTGGCGAAGGCGGCCTGCTGGACGGCGACTGACGTTGAGGCTCGAGAGCGTGGGGAGCGAACA</t>
  </si>
  <si>
    <t>ASV642</t>
  </si>
  <si>
    <t>TCGGGAATATTGCGCAATGGAGGCAACTCTGACGCAGTGACGCCGCGTATAGGAAGAAGGTTTTCGGATTGTAAACTATTGTCCACAGGGAAGAAAAGGACTGTACCTGTGAAGAAAGCTCCGGCTAACTACGTGCCAGCAGCCGCGGTAATACGTAGGGAGCAAGCGTTATCCGGAATTATTGGGTGTAAAGGGTGCGTAGACGGGATAACAAGTTAGTTGTGAAATACCTTGGCTCAACTGAGGAACTGCAACTAAAACTATTATTCTTGAGTGCAGGAGGGGAAAGTGGAATTCCTAGTGTAGCGGTGAAATGCGTAGATATTAGGAAGAACACCAGTGGCGAAGGCGACTTTCTGGACTGTAACTGACGTTGAGGCACGAAAGTGTGGGGAGCAAACA</t>
  </si>
  <si>
    <t>ASV643</t>
  </si>
  <si>
    <t>TGGGGAATATTGGGCAATGGGCGCAAGCCTGACCCAGCAACGCCGCGTGAAGGAAGAAGGCCCTCGGGTTGTAAACTTCTTTTATCAAGGACGAAGCAAGTGACGGTACTTGATGAATAAGCCACGGCTAACTACGTGCCAGCAGCCGCGGTAATACGTAGGTGGCAAGCGTTATCCGGATTTACTGGGTGTAAAGGGCGTGTAGGCGGGACTGCAAGTCAGATGTGAAATTTCAGGGCTCAACCCTGAACCTGCATTTGAAACTGTAGTTCTTGAGTGATGGAGAGGCAGGCGGAATTCCGTGTGTAGCGGTGAAATGCGTAGATATACGGAGGAACACCAGTGGCGAAGGCGGCCTGCTGGACATTAACTGACGCTGAGGCGCGAAAGCGTGGGGAGCAAACA</t>
  </si>
  <si>
    <t>ASV644</t>
  </si>
  <si>
    <t>TGGGGGATATTGCACAATGGGGGAAACCCTGATGCAGCGACGCCGCGTGAGCGAAGAAGATCTTCGGATTGTAAAGCTCTGTCTTGGGGGACGATAATGACGGTACCCCGAGAGGAAGCCACGGCTAACTACGTGCCAGCAGCCGCGGTAATACGTAGGTGGCAAGCGTTGTCCGGAATTACTGGGTGTAAAGGGAGCGCAGGCGGGTGCGCAAGTTGGAAGTGAAACTCATGGGCTTAACCCATGACCTGCTTTCAAAACTGCGCGTCTTGAGTGGTGTAGAGGTAGGCGGAATTCCCGGTGTAGCGGTGGAATGCGTAGATATCGGGAGGAACACCAGTGGCGAAGGCGGCCTACTGGGCACTAACTGACGCTGAGGCTCGAAAGCATGGGTAGCAAACA</t>
  </si>
  <si>
    <t>ASV645</t>
  </si>
  <si>
    <t>TGAGGGATATTGGTCAATGGGGGAAACCCTGAACCAGCAACGCCGCGTGAGGGAAGACGGTCTTCGGATTGTAAACCTTTGTCCTCTGTGAAGATAGTGACGGTAGCAGAGGAGGAAGCTCCGGCTAACTACGTGCCAGCAGCCGCGGTAATACGTAGGGAGCGAGCGTTGTCCGGATTTACTGGGTGTAAAGGGTGCGTAGGCGGTTTTGCAAGTCAGAAGTGAAATCCATGGGCTTAACCCATGAACTGCTTTTGAAACTGCAGGACTTGAGTGAAGTAGAGGTAGGCGGAATTCCCGGTGTAGCGGTGAAATGCGTAGAGATCGGGAGGAACACCAGTGGCGAAGGCGGCCTACTGGGCTTTAACTGACGCTGAGGCACGAAAGCGTGGGTAGCAAACA</t>
  </si>
  <si>
    <t>ASV646</t>
  </si>
  <si>
    <t>TTAGGAATATTCGTCAATGGGGGAAACCCTGAACGAGCAATGCCGCGTGAGTGATGAAGGCCCTATGGGTTGTAAAACTCTGTTGTAAAGGAAGAACACCTAGTATAGGAAATGATGCTAGGCTGACGGTACTTTACCAGAAAGCCCCGGCTAACTACGTGCCAGCAGCCGCGGTAATACGTAGGGGGCGAGCGTTATCCGGATTTATTGGGCGTAAAGGGTGCGTAGGCGGTATGTTAAGTCTAAAATCAAAGCCCGAGGCTTAACCTCGGTTCGTTTTAGAAACTGGCAAACTAGAGTGCAGTAGAGGCAAGTGGAATTTCTAGTGTAGCGGTTAAATGCGTAGATATTAGAAGGAACACCAGTGGCGAAGGCGGCTTGCTGGGCTGTAACTGACGCTGAGGCACGAAAGCGTGGGGAGCAAATA</t>
  </si>
  <si>
    <t>ASV647</t>
  </si>
  <si>
    <t>TGAGGGATATTGGTCAATGGGGGAAACCCTGAACCAGCAACGCCGCGTGAGGGAAGACGGTCTTCGGATTGTAAACCTTTGTCCTCTGTGAAGATAATGACGGTAGCAGAGGAGGAAGCTCCGGCTAACTACGTGCCAGCAGCCGCGGTAATACGTAGGGAGCAAGCGTTGTCCGGATTTACTGGGTGTAAAGGGTGCGTAGGCGGTTTTTCAAGTCAGAAGTGAAATCCATGGGCTTAACCCGTGAACTGCTTTTGAAACTGGAAGACTTGAGTGAAGTAGAGGTAGGCGGAATTCCCGGTGTAGCGGTGAAATGCGTAGAGATCGGGAGGAACACCAGTGGCGAAGGCGGCCTACTGGGCTTTAACTGACGCTGAGGCACGAAAGCGTGGGTAGCAAACA</t>
  </si>
  <si>
    <t>ASV648</t>
  </si>
  <si>
    <t>TGGGGAATATTGCACAATGGGCGAAAGCCTGATGCAGCGACGCCGCGTGAGTGAAGAAGTATTTCGGTATGTAAAGCTCTATCAGCAGGGAAGAAAATGACGGTACCTGACTAAGAAGCCCCGGCTAACTACGTGCCAGCAGCCGCGGTAATACGTAGGGGGCAAGCGTTATCCGGATTTACTGGGTGTAAAGGGAGTGTAGGTGGCATAACAAGTCAGAAGTGAAAGCCCGGGGCTCAACCCCGGGACTGCTTTTGAAACTGTTAAGCTTGAGTGCAGGAGAGGTAAGCGGAATTCCTAGTGTAGCGGTGAAATGCGTAGATATTAGGAGGAACACCAGTGGCGAAGGCGGCTTACTGGACTGTAACTGACACTGAGGCTCGAAAGCGTGGGGAGCAAACA</t>
  </si>
  <si>
    <t>ASV649</t>
  </si>
  <si>
    <t>TGAGGAATATTGGTCAATGGCCGGGAGGCTGAACCAGCCAAGTCGCGTGAGGGAAGACGGCCCTACGGGTTGTAAACCTCTTTTGTCAGGGAGCAAGAGGCGGGTCGGGACCTGCTGTGAGAGTACCTGAAGAAAAAGCATCGGCTAACTCCGTGCCAGCAGCCGCGGTAATACGGAGGATGCGAGCGTTATCCGGATTTATTGGGTTTAAAGGGTGCGCAGGCGGAGGCACAAGTCAGCGGTAAAATCGCGGGGCTCAACCCCGCTCCGCCGTTGAAACTGTGTCCCTTGAGTGCGCGAAGGGTAGGCGGAATGCGTGGTGTAGCGGTGAAATGCATAGATATCACGCAGAACTCCGATCGCGAAGGCAGCCTACCGGCGCGCGACTGACGCTCATGCACGAAAGCGTGGGTATCGAACA</t>
  </si>
  <si>
    <t>ASV650</t>
  </si>
  <si>
    <t>TGGGGGATATTGCACAATGGGGGAAACCCTGATGCAGCGACGCCGCGTGAGTGAAGAAGTATTTCGGTATGTAAAGCTCTATCAGCGGGGAAGAAGATGACAGTACCCGAATAAGAAGCCCCGGCTAACTACGTGCCAGCAGCCGCGGTAATACGTAGGGGGCAAGCGTTATCCGGATTTACTGGGTGTAAAGGGAGCGTAGACGGCTGAGCAAGTCTGAAGTGAAAGCCCGGGGCCCAACCCCGGGACTGCTTTGGAAACTGCACAGCTGGAGTACAGGAGGGGCAGGCGGAATTCCTGGTGTAGCGGTGAAATGCGTAGATATCAGGAGGAACACCGGCGGCGAAGGCGGCCTGCTGGACTGAAACTGACGTTGAGGCTCGAAAGCGTGGGGAGCAAACA</t>
  </si>
  <si>
    <t>ASV651</t>
  </si>
  <si>
    <t>TGGGGGATATTGCACAATGGGGGAAACCCTGATGCAGCGACGCCGCGTGAAGGAAGAAGTATCTCGGTATGTAAACTTCTATCAGCAGGGAAGAAAATGACGGTACCTGACCAAGAAGCCCCGGCTAACTACGTGCCAGCAGCCGCGGTAATACGTAGGGGGCAAGCGTTATCCGGATTTACTGGGTGTAAAGGGAGCGTAGGCGGCGACGCAAGTCAGAAGTGAAAGCCCGGGGCTCAACTCCGGGACTGCTTTTGAAACTGCGTTGCTAGATTGCGGGAGAGGCAAGTGGAATTCCTAGTGTAGCGGTGAAATGCGTAGATATTAGGAGGAACACCAGTGGCGAAGGCGGCTTGCTGGACCGTGAATGACGCTGAGGCTCGAAAGCGTGGGGAGCAAACA</t>
  </si>
  <si>
    <t>ASV652</t>
  </si>
  <si>
    <t>Candidatus Stoquefichus</t>
  </si>
  <si>
    <t>TAGGGAATTTTCGGCAATGGGCGAAAGCCTGACCGAGCAACGCCGCGTGAGGGAGGAAGTCCTTCGGGATGTAAACCTCTGTTATAAAGGAAGAACGGTAACTGCAGGGAATGGCAGTTAAGTGACGGTACTTTATGAGGAAGCCACGGCTAACTACGTGCCAGCAGCCGCGGTAATACGTAGGTGGCGAGCGTTATCCGGAATTATTGGGCGTAAAGAGGGAGCAGGCTGCTGAACAGGTCTGTGGTGAAAGCCCGAAGCTAAACTTCGGTAAGCCATGGAAACCGGACAGCTAGAGTGCGTCAGAGGAACGTGGAATTCCATGTGTAGCGGTGAAATGCGTAGATATATGGAGGAACACCAGTGGCGAAGGCGACGTTCTGGGGCGCAACTGACGCTCATTCCCGAAAGCGTGGGGAGCAAATA</t>
  </si>
  <si>
    <t>ASV653</t>
  </si>
  <si>
    <t>TGAGGGATATTGGGCAATGGGGGAAACCCTGACCCAGCAACGCCGCGTGAGGGATGACGGTTTTCGGATTGTAAACCTCTGTCCTCTGTGAAGATAGTGACGGTAGCAGAGGAGGAAGCTCCGGCTAACTACGTGCCAGCAGCCGCGGTAATACGTAGGGAGCGAGCGTTGTCCGGATTTACTGGGTGTAAAGGGTGCGTAGGCGGATTGGCAAGTCAGAAGTGAAATCCATGGGCTTAACCCATGAACTGCTTTTGAAACTGTTAGTCTTGAGTGAAGTAGAGGTAGGCGGAATTCCCGGTGTAGCGGTGAAATGCGTAGAGATCGGGAGGAACACCAGTGGCGAAGGCGGCCTACTGGGCTTTAACTGACGCTGAGGCACGAAAGTGTGGGTAGCAAACA</t>
  </si>
  <si>
    <t>ASV654</t>
  </si>
  <si>
    <t>TGGGGAATATTGGGCAATGGGGGAAACCCTGACCCAGCAACGCCGCGTGAAGGAAGAAGGTTTTCGGATCGTAAACTTCTATCCTTGGTGAAAATGATGATGGTAGCCAAGAAGGAAGCCCCGGCTAACTACGTGCCAGCAGCCGCGGTAATACGTAGGGGGCAAGCGTTGTCCGGAATGATTGGGCGTAAAGGGCGCGTAGGCGGCCTGATAAGTTTGAAGTGAAAGTCCTTCTTTTAAGGAGGGAACTGCTTTGAAAACTGTCGGGCTTGAGTGCAGGAGAGGTAAGCGGAATTCCCGGTGTAGCGGTGAAATGCGTAGAGATCGGGAGGAACACCAGTGGCGAAGGCGGCTTACTGGACTGTTACTGACGCTGAGGCGCGAAAGTGTGGGGAGCAAACA</t>
  </si>
  <si>
    <t>ASV655</t>
  </si>
  <si>
    <t>TGGGGAATATTGCACAATGGGGGAAACCCTGATGCAGCGACGCCGCGTGAGCGAAGAAGTATTTCGGTATGTAAAGCTCTATCAGCAGGGAAGAAAATGACGGTACCTGAGTAAGAAGCTCCGGCTAAATACGTGCCAGCAGCCGCGGTAATACGTATGGAGCAAGCGTTATCCGGATTTACTGGGTGTAAAGGGAGCGCAGGCGGCCTTGCAAGTCTGATGTGAAATACCGGGGCTCAACCCCGGAGCTGCATTGGAAACTGTGAGGCTGGAGTGTCGGAGAGGCAGGCGGAATTCCTAGTGTAGCGGTGAAATGCGTAGATATTAGGAGGAACACCAGTGGCGAAGGCGGCCTGCTGGACGATGACTGACGCTGAGGCTCGAAAGCGTGGGGAGCAAACA</t>
  </si>
  <si>
    <t>ASV656</t>
  </si>
  <si>
    <t>TGGGGAATATTGCACAATGGGGGAAACCCTGATGCAGCAACGCCGCGTGAAGGAAGACGGTTTTCGGATTGTAAACTTCTATCAATAGGGACGAAGAAAGTGACGGTACCTAAATAAGAAGCCCCGGCTAACTACGTGCCAGCAGCCGCGGTAATACGTAGGGGGCAAGCGTTATCCGGAATTACTGGGTGTAAAGGGTGAGTAGGCGGCACGGCAAGTAAGATGTGAAAGCCCGAGGCTTAACCTCGGGATTGCATTTTAAACTGCTGAGCTAGAGTACAGGAGAGGAAAGCGGAATTCCTAGTGTAGCGGTGAAATGCGTAGATATTAGGAAGAACACCAGTGGCGAAGGCGGCTTTCTGGACTGAAACTGACGCTGAGGCACGAAAGCGTGGGGAGCGAACA</t>
  </si>
  <si>
    <t>ASV657</t>
  </si>
  <si>
    <t>TGGGGAATATTGGGCAATGGGCGAAAGCCTGACCCAGCAACGCCGCGTGAGGGAAGAAGGTTTTCGGATTGTAAACCTCTGTCCTAAGGGACGAAGGAAGTGACGGTACCTTAGGAGGAAGCCCCGGCTAACTACGTGCCAGCAGCCGCGGTAATACGTAGGGGGCGAGCGTTGTCCGGAATGACTGGGCGTAAAGGGCGTGTAGGCGGCCGATTAAGTGTGGAGTGAAAGTCCATATTTTAAGTATGGAATTGCTTTGCAGACTGGTTGGCTTGAGTGCGGAAGAGGTAAGTGGAATTCCCAGTGTAGCGGTGAAATGCGTAGAGATTGGGAGGAACACCAGTGGCGAAGGCGACTTACTGGGCCGTAACTGACGCTGAGGCGCGAAAGCGTGGGGAGCGAACA</t>
  </si>
  <si>
    <t>ASV658</t>
  </si>
  <si>
    <t>TGGGGGATATTGCACAATGGGCGAAAGCCTGATGCAGCGACGCCGCGTGAGGGAAGACGGTCTTCGGATTGTAAACCTCTGTCTTTGGGGAAGAATAGAGACGGTACCCAAAGAGGAAGCTCCGGCTAACTACGTGCCAGCAGCCGCGGTAATACGTAGGGAGCGAGCGTTGTCCGGAATTACTGGGTGTAAAGGGAGCGTAGGCGGGCTTGTAAGTTGAATGTCTAATCCACCGGCTCAACCGGTGATCGCGTTCAAAACTGCAGGTCTTGAGTGAAGTAGAGGCAGGCGGAATTCCTAGTGTAGCGGTGAAATGCGTAGATATTAGGAGGAACACCAGTGGCGAAGGCGGCCTGCTGGGCTTTAACTGACGCTGAGGCTCGAAAGCGTGGGGAGCAAACA</t>
  </si>
  <si>
    <t>ASV659</t>
  </si>
  <si>
    <t>TTAGGAATATTCGTCAATGGGGGAAACCCTGAACGAGCAATGCCGCGTGAAGGAAGAAGGTCCTATGGATTGTAAACTTCTGTTGTAAGGGAAGAAAGAGTAGAGTAGGAAATGACTCTAAAGTGACAGTACCTTTCAAGAAAGCTCCGGCTAACTACGTGCCAGCAGCCGCGGTAATACGTAGGGAGCGAGCGTTATCCGGATTTATTGGGTGTAAAGGGTGCGTAGGCGGTAATACAGGTCTGTGGTATAAGCCCGAAGCTTAACTTCGGTTCGCCACAGAAACCGTATAACTAGAGTATGGTAGAGGCAAGTGGAATTTCTAGTGTAGCGGTAAAATGCGTAGATATTAGAAGGAACACCAGTGGCGAAGGCGACTTGCTGGGCCAAAACTGACGCTGAGGCACGAAAGCGTGGGGAGCGAATA</t>
  </si>
  <si>
    <t>ASV660</t>
  </si>
  <si>
    <t>TGAGGGATATTGGTCAATGGGGGAAACCCTGAACCAGCAACGCCGCGTGAGGGAAGACGGTTTTCGGATTGTAAACCTCTGTCCTCTGTGAAGATAGTGACGGTAGCAGAGGAGGAAGCTCCGGCTAACTACGTGCCAGCAGCCGCGGTAATACGTAGGGAGCGAGCGTTGTCCGGATTTACTGGGTGTAAAGGGTGCGTAGGCGGCCCTGCAAGTCAGAAGTGAAATCCATGGGCTTAACCCGTGAACTGCTTTTGAAACTGCAGGACTTGAGTGGAGTAGAGGTAGGCGGAATTCCCGGTGTAGCGGTGAAATGCGTAGAGATCGGGAGGAACACCAGTGGCGAAGGCGGCCTACTGGGCTTTAACTGACGCTGAAGCACGAAAGCGTGGGTAGCAAACA</t>
  </si>
  <si>
    <t>ASV661</t>
  </si>
  <si>
    <t>TGGGGGATATTGGACAATGGGGGGAACCCTGATCCAGCGACGCCGCGTGAGTGAAGAAGTATTTCGGTATGTAAAGCTCTATCAGCAGGGAAGAAAGAGATGACGGTACCTGAATAAGAAGCCCCGGCTAACTACGTGCCAGCAGCCGCGGTAATACGTAGGGGGCAAGCGTTATCCGGAATTACTGGGTGTAAAGGGAGCGTAGACGGTAAAGCAAGTCTGGAGTGAAAGGCTGGGGCCCAACCCCGGGACTGCTCTGGAAACTGTTAAACTGGAGTGCAGGAGAGGCAGGCGGAATTCCTAGTGTAGCGGTGAAATGCGTAGATATTAGGAGGAACACCAGTGGCGAAGGCGGCCTGCTGGACTGTAACTGACGTTGAGGCTCGAAAGCGTGGGGAGCAAACA</t>
  </si>
  <si>
    <t>ASV662</t>
  </si>
  <si>
    <t>TGGGGAATATTGGGCAATGGGGGAAACCCTGACCCAGCAACGCCGCGTGAAGGAAGAAGGCCTTCGGGTTGTAAACTTCTTTTACCAGGGACGAAGGACGTGACGGTACCTGGAGAAAAAGCCACGGCTAACTACGTGCCAGCAGCCGCGGTAATACGTAGGTGGCAAGCGTTGTCCGGATTTACTGGGTGTAAAGGGCGTGTAGGCGGAGCTGCAAGTCAGATGTGAAATCCCGGGGCTCAACCCCGGAACTGCATTTGAAACTGTAGCCCTTGAGTATCGGAGAGGCAGGCGGAATTCCTAGTGTAGCGGTGAAATGCGTAGATATTAGGAGGAACACCAGTGGCGAAGGCGGCCTGCTGGACGACAACTGACGCTGAGGCGCGAAAGCGTGGGGAGCAAACA</t>
  </si>
  <si>
    <t>ASV663</t>
  </si>
  <si>
    <t>TAGGGAATCTTCGGCAATGGACGAAAGTCTGACCGAGCAACGCCGCGTGAGTGAAGAAGGTTTTCGGATCGTAAAACTCTGTTGTTAGAGAAGAACAAGGATGAGAGTAGAAC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AACA</t>
  </si>
  <si>
    <t>ASV664</t>
  </si>
  <si>
    <t>TGGGGAATATTGCACAATGGGGGAAACCCTGATGCAGCGACGCCGCGTGAGTGAAGAAGTATTTCGGTATGTAAAGCTCTATCAGCAGGGAAGAAAATGACGGTACCTGACCAAGAAGCCCCGGCTAACTACGTGCCAGCAGCCGCGGTAATACGTAGGGGGCAAGCGTTATCCGGATTTACTGGGTGTAAAGGGAGCGTAGACGGTTGTGCAAGTCAGAAGTGAAAGCCCGGGGCTCAACTCCGGGACTGCTTTTGAAACTGTGTAACTGGAGTGCAGGAGAGGTAAGCGGAATTCCTGGTGTAGCGGTGAAATGCGTAGATATCAGGAGGAACACCAGTGGCGAAGGCGGCTTACTGGACTGTAACTGACGTTGAGGCTCGAAAGCGTGGGGAGCAAACA</t>
  </si>
  <si>
    <t>ASV665</t>
  </si>
  <si>
    <t>TGGGGAATATTGGGCAATGGGCGCAAGCCTGACCCAGCAACGCCGCGTGAAGGAAGAAGGCCCTCGGGTTGTAAACTTCTTTTGTCAGGGACGAAGAAAGTGACGGTACCTGACGAATAAGCCACGGCTAACTACGTGCCAGCAGCCGCGGTAATACGTAGGTGGCAAGCGTTATCCGGATTTACTGGGTGTAAAGGGCGTGTAGGCGGGAGAGCAAGTCAGACGTGAAATTCCAGGGCTCAACCCTGGAACTGCGTTTGAAACTGTTCTTCTTGAGTGTTGGAGAGGCAGGCGGAATTCCGTGTGTAGCGGTGAAATGCGTAGATATACGGAGGAACACCAGTGGCGAAGGCGGCCTGCTGGACAATAACTGACGCTGAGGCGCGAAAGCGTGGGGAGCAAACA</t>
  </si>
  <si>
    <t>ASV666</t>
  </si>
  <si>
    <t>Staphylococcales</t>
  </si>
  <si>
    <t>Staphylococcaceae</t>
  </si>
  <si>
    <t>Staphylococcus</t>
  </si>
  <si>
    <t>TAGGGAATCTTCCGCAATGGGCGAAAGCCTGACGGAGCAACGCCGCGTGAGTGATGAAGGTCTTCGGATCGTAAAACTCTGTTATTAGGGAAGAACATATGTGTAAGTAACTGTGCACATCTTGACGGTACCTAATCAGAAAGCCACGGCTAACTACGTGCCAGCAGCCGCGGTAATACGTAGGTGGCAAGCGTTATCCGGAATTATTGGGCGTAAAGCGCGCGTAGGCGGTTTTTTAAGTCTGATGTGAAAGCCCACGGCTCAACCGTGGAGGGTCATTGGAAACTGGAAAACTTGAGTGCAGAAGAGGAAAGTGGAATTCCATGTGTAGCGGTGAAATGCGCAGAGATATGGAGGAACACCAGTGGCGAAGGCGACTTTCTGGTCTGTAACTGACGCTGATGTGCGAAAGCGTGGGGATCAAACA</t>
  </si>
  <si>
    <t>ASV667</t>
  </si>
  <si>
    <t>TGAGGGATATTCGGCAATGGGGGAAACCCTGACCGAGCAACGCCGCGTGAGGGAAGACGGTTTTCGGATTGTAAACCTCTGTCCTCTGTGAAGATAATGACGGTAACAGAGGAGGAAGCTCCGGCTAACTACGTGCCAGCAGCCGCGGTAATACGTAGGGAGCGAGCGTTGTCCGGATTTACTGGGTGTAAAGGGTGCGTAGGCGGATTGGCAAGTCAGAAGTGAAATCCATGGGCTTAACCCATGAACTGCTTTTGAAACTGTTAGTCTTGAGTGAAGTAGAGGTAGGCGGAATTCCCGGTGTAGCGGTGAAATGCGTAGAGATCGGGAGGAACACCAGTGGCGAAGGCGGCCTACTGGGCTTTAACTGACGCTGAGGCACGAAAGTGTGGGTAGCAAACA</t>
  </si>
  <si>
    <t>ASV668</t>
  </si>
  <si>
    <t>TGGGGAATATTGCGCAATGGGGGGAACCCTGACGCAGCAACGCCGCGTGAAGGAAGAAGGTCTTCGGATTGTAAACTTTTGTCTTCAGGGAAGAAGAAGTGACGGTACCTGAGGAGGAAGCTCCGGCTAACTACGTGCCAGCAGCCGCGGTAATACGTAGGGAGCGAGCGTTGTCCGGAATTACTGGGTGTAAAGGGTGCGTAGGCGGGTATGCAAGTCACATGTGAAATACCGGGGCTCAACTCCGGGGCTGCATGAGAAACTGTATATCTTGAGTGCAGAAGAGGTAAGCGGAATTCCTAGTGTAGCGGTGAAATGCGTAGATATTAGGAGGAACACCAGTGGCGAAGGCGGCTTACTGGGCTGTAACTGACGCTGAGGCACGAAAGCGTGGGGAGCAAACA</t>
  </si>
  <si>
    <t>ASV669</t>
  </si>
  <si>
    <t>TGGGGGATATTGCACAATGGGGGAAACCCTGATGCAGCAACGCCGCGTGAGTGAAGAAGGTCTTCGGATTGTAAAGCTCTGTTCTTGGTGAAGATAATGACGGTAGCCAAGGAGAAAGCTCCGGCTAACTACGTGCCAGCAGCCGCGGTAATACGTAGGGAGCGAGCGTTGTCCGGATTTACTGGGTGTAAAGGGTGCGCAGGCGGCTCTGCAAGTCAGGCGTGAAAGCTAGGGGCTCAACCCCTAAACTGCGCTTGAAACTGTGGAGCTTGAGTGAAGTAGAGGCAGGCGGAATTCCCGGTGTAGCGGTGAAATGCGTAGAGATCGGGAGGAACACCAGTGGCGAAGGCGGCCTGCTGGGCTTTAACTGACGCTCAGGCACGAAAGCATGGGTAGCAAACA</t>
  </si>
  <si>
    <t>ASV670</t>
  </si>
  <si>
    <t>TGGGGAATATTGGGCAATGGGCGCAAGCCTGACCCAGCAACGCCGCGTGAAGGAAGAAGGCTTTCGGGTTGTAAACTTCTTTTCTAAGGGACGAAGGAAGTGACGGTACCTTAGGAATAAGCCACGGCTAACTACGTGCCAGCAGCCGCGGTAATACGTAGGTGGCAAGCGTTATCCGGATTTACTGGGTGTAAAGGGCGTGTAGGCGGGACTGCAAGTCAGATGTGAAAACCATGGGCTCAACCTGTGGCCTGCATTTGAAACTGTAGTTCTTGAGTACTGGAGAGGCAGACGGAATTCCTAGTGTAGCGGTGAAATGCGTAGATATTAGGAGGAACACCAGTGGCGAAGGCGGTCTGCTGGACAGCAACTGACGCTGAGGCGCGAAAGCGTGGGGAGCAAACA</t>
  </si>
  <si>
    <t>ASV671</t>
  </si>
  <si>
    <t>TGGGGAATATTGGGCAATGGACGCAAGTCTGACCCAGCAACGCCGCGTGAAGGAAGAAGGCTTTCGGGTTGTAAACTTCTTTTAAGGGGGAAGAGCAGAAGACGGTACCCCTTGAATAAGCCACGGCTAACTACGTGCCAGCAGCCGCGGTAATACGTAGGTGGCAAGCGTTGTCCGGATTTACTGGGTGTAAAGGGCGTGCAGCCGGGCCGACAAGTCAGATGTGAAATCCGCGGGCTTAACCCGCGAACTGCATTTGAAACTATTGGTCTTGAGTACCGGAGAGGTTATCGGAATTCCTTGTGTAGCGGTGAAATGCGTAGATATAAGGAAGAACACCAGTGGCGAAGGCGGATAACTGGACGGCAACTGACGGTGAGGCGCGAAAGCGTGGGGAGCAAACA</t>
  </si>
  <si>
    <t>ASV672</t>
  </si>
  <si>
    <t>TGGGGAATATTGCACAATGGGGGAAACCCTGATGCAGCGACGCCGCGTGAAGGAAGAAGTATCTCGGTATGTAAACTTCTATCAGCAGGGAAGATAGTGACGGTACCTGACTAAGAAGCCC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</t>
  </si>
  <si>
    <t>ASV673</t>
  </si>
  <si>
    <t>TGGGGAATATTGGGCAATGGGCGCAAGCCTGACCCAGCAACGCCGCGTGAAGGAAGAAGGCTTTCGGGTTGTAAACTTCTTTTGTCAGGGACGAAACAAATGACGGTACCTGACGAATAAGCCACGGCTAACTACGTGCCAGCAGCCGCGGTAATACGTAGGTGGCAAGCGTTATCCGGATTTACTGGGTGTAAAGGGCGTGTAGGCGGGACTGCAAGTCAGGTGTGAAAACCAGGGGCTCAACCTCTGGCCTGCATTTGAAACTGTAGTTCTTGAGTGCTGGAGAGGCAATCGGAATTCCGTGTGTAGCGGTGAAATGCGTAGATATACGGAGGAACACCAGTGGCGAAGGCGGATTGCTGGACAGTAACTGACGCTGAGGCGCGAAAGCGTGGGGAGCAAACA</t>
  </si>
  <si>
    <t>ASV674</t>
  </si>
  <si>
    <t>TGGGGGATATTGGACAATGGGGGGAACCCTGATCCAGCGACGCCGCGTGAGTGAAGAAGTATCTCGGTATGTAAAGCTCTATCAGCAGGGAAGAAGAAATGACGGTACCTGAGTAAGAAGCCCCGGCTAACTACGTGCCAGCAGCCGCGGTAATACGTAGGGGGCAAGCGTTATCCGGAATTACTGGGTGTAAAGGGAGCGTAGACGGTGATGTAAGTCTGGAGTGAAAGGCGGGGGCCCAACCCCTGGACTGCTCTGGAAACTATGTGACTGGAGTGCAGGAGAGGTGAGCGGAATTCCTAGTGTAGCGGTGAAATGCGTAGATATTAGGAGGAACACCAGTGGCGAAGGCGGCTCACTGGACTGTAACTGACGTTGAGGCTCGAAAGCGTGGGGAGCAAACA</t>
  </si>
  <si>
    <t>ASV675</t>
  </si>
  <si>
    <t>TGGGGAATATTGCACAATGGGGGAAACCCTGATGCAGCGACGCCGCGTGAGTGAAGAAGTATTTCGGTATGTAAAGCTCTATCAGCAGGGAAGAAGATGACGGTACCTGAGTAAGAAGCCCCGGCTAACTACGTGCCAGCAGCCGCGGTAATACGTAGGGGGCGAGCGTTATCCGGATTTACTGGGTGTAAAGGGAGCGTAGACGGCGATGCAAGTCTGGAGTGAAAACCCAGGGCTCAACCCTGGGATTGCTTTGGAAACTGTATAGCTGGAGTGCAGGAGAGGCAGGCGGAATTCCTAGTGTAGCGGTGAAATGCGTAGATATTAGGAGGAACACCAGTGGCGAAGGCGGCCTGCTGGACTGAGACTGACGTTGAGGCTCGAAGGCGTGGGGAGCAAACA</t>
  </si>
  <si>
    <t>ASV676</t>
  </si>
  <si>
    <t>TGGGGAATATTGCACAATGGGGGAAACCCTGATGCAGCAACGCCGCGTGAGTGAAGAAGTCATTCGTGATGTAAAGCTCTATCAGCAGGGAAGAAAATGACGGTACCTGACTAAGAAGCCCCGGCTAACTACGTGCCAGCAGCCGCGGTAATACGTAGGGGGCAAGCGTTATCCGGATTTACTGGGTGTAAAGGGAGCGTAGACGGCGAGACAAGTCTGAAGTGAAATGCCAGTGCTCAACACTGGAACTGCTTTGGAAACTGCCTGGCTGGAGTGCGGGAGAGGTAAGTGGAATTCCTAGTGTAGCGGTGAAATGCGTAGATATTAGGAGGAACACCAGTGGCGAAGGCGGCTTACTGGACCGTAACTGACGTTGAGGCTCGAAGGCGTGGGGAGCAAACA</t>
  </si>
  <si>
    <t>ASV677</t>
  </si>
  <si>
    <t>Lachnospiraceae NK4B4 group</t>
  </si>
  <si>
    <t>TGGGGAATATTGCACAATGGGGGAAACCCTGATGCAGCAACGCCGCGTGAGTGAAGAAGTATTTCGGTATGTAAAGCTCTATCAGCAGGGAAGATAATGACGGTACCTGACTAAGAAGCCCCGGCTAACTACGTGCCAGCAGCCGCGGTAATACGTAGGGGGCAAGCGTTATCCGGATTTACTGGGTGTAAAGGGAGCGCAGGCGGCAGGGCAAGTCAGATGTGAAAGCCCGGGGCTCAACCCCGGGACTGCATTTGAAACTGTCCAGCTGGAGTACAGGAGAGGCAGGCGGAATTCCTAGTGTAGCGGTGAAATGCGTAGATATTAGGAGGAACACCAGTGGCGAAGGCGGCCTGCTGGACTGTAACTGACGCTGAGGCTCGAAAGCGTGGGGAGCAAACA</t>
  </si>
  <si>
    <t>ASV678</t>
  </si>
  <si>
    <t>TGGGGGATATTGCACAATGGGGGAAACCCTGATGCAGCGACGCCGCGTGGAGGAAGAAGGTTTTCGGATTGTAAACTCCTGTCGTTAGGGACGAATCAAGACGGTACCTAACAAGAAAGCACCGGCTAACTACGTGCCAGCAGCCGCGGTAAAACGTAGGGTGCAAGCGTTGTCCGGAATTACTGGGTGTAAAGGGAGCGCAGGCGGACCGGCAAGTTGGAAGTGAAATCTATGGGCTCAACCCATAAATTGCTTTCAAAACTGCTGGCCTTGAGTAGTGCAGAGGTAGGTGGAATTCCCGGTGTAGCGGTGGAATGCGTAGATATCGGGAGGAACACCAGTGGCGAAGGCGACCTACTGGGCACCAACTGACGCTGAGGCTCGAAAGCATGGGTAGCAAACA</t>
  </si>
  <si>
    <t>ASV679</t>
  </si>
  <si>
    <t>TGGGGAATATTGCACAATGGGGGAAACCCTGATGCAGCAACGCCGCGTGAAGGAAGACGGTTTTCGGATTGTAAACTTCTATCAATAGGGAAGAAAGAAATGACGGTACCTAAATAAGAAGCCCCGGCTAACTACGTGCCAGCAGCCGCGGTAATACGTAGGGGGCAAGCGTTATCCGGAATTACTGGGTGTAAAGGGAGAGTAGGCGGCAAGGTAAGCGATATGTGAAAGCCTTAAGCTTAACTTAAGGATTGCATAACGAACTATCTAGCTAGAGTACAGGAGAGGAAAGCGGAATTCCTAGTGTAGCGGTGAAATGCGTAGATATTAGGAAGAACACCAGTGGCGAAGGCGGCTTTCTGGACTGAAACTGACGCTGAGGCTCGAAAGCGTGGGGAGCGAACA</t>
  </si>
  <si>
    <t>ASV680</t>
  </si>
  <si>
    <t>TGGGGAATATTGGGCAATGGGCGCAAGCCTGACCCAGCAACGCCGCGTGAAGGAAGAAGGCTTTCGGGTTGTAAACTTCTTTTGTCAGGGACGAAGCAAGTGACGGTACCTGACGAATAAGCCACGGCTAACTACGTGCCAGCAGCCGCGGTAATACGTAGGTGGCAAGCGTTATCCGGATTTATTGGGTGTAAAGGGCGTGTAGGCGGGAATGCAAGTCAGATGTGAAAACTATGGGCTCAACCCATAGCCTGCATTTGAAACTGTATTTCTTGAGTGCTGGAGAGGCAATCGGAATTCCGTGTGTAGCGGTGAAATGCGTAGATATACGGAGGAACACCAGTGGCGAAGGCGGATTGCTGGACAGTAACTGACGCTGAGGCGCGAAAGCGTGGGGAGCAAACA</t>
  </si>
  <si>
    <t>ASV681</t>
  </si>
  <si>
    <t>TTAGGAATATTCGGCAATGGGGGAAACCCTGACCGAGCAATGCCGCGTGTGAGATGAAGGCCCTATGGGTTGTAAATCACTTTTATTTGGGAAGAACTATAAGTAGAGGAAATGATACTTATTTGACGGTACCTTTTGAATAAGCCCCGGCTAACTACGTGCCAGCAGCCGCGGTAATACGTAGGGGGCGAGCGTTATCCGGATTTATTGGGCGTAAAGCGTGCGTAGGCGGTTTGTTAAGTCCAGAATTAAAGCCCGAGGCTTAACCTCGGTTCGTTCTGGAAACTGGCAGACTAGAGTATGGTAGAGGCAAATGGAATTCCTAGTGTAGCGGTGAAATGCGTAGATATTAGGAGGAACACCAGTGGCGAAGGCGATTTGCTGGGCCATCACTGACGCTGAGGTACGAAAGCGTGGGGAGCAAATA</t>
  </si>
  <si>
    <t>ASV682</t>
  </si>
  <si>
    <t>TGGGGAATATTGCACAATGGGGGGAACCCTGATGCAGCGACGCCGCGTGAGTGAAGAAGTATTTCGGTATGTAAAGCTCTATCAGCAGGGAAGAAAATGACGGTACCTGACTAAGAAGCCCCGGCTAACTACGTGCCAGCAGCCGCGGTAATACGTAGGGGGCAAGCGTTATCCGGATTTACTGGGTGTAAAGGGAGCGTAGACGGCAGCGCAAGTCTGGAGTGAAATCCCATGGCTTAACCATGGAACTGCTTTGGAAACTGTGCAGCTGGAGTGCAGGAGAGGTAAGCGGAATTCCTAGTGTAGCGGTGAAATGCGTAGATATTAGGAGGAACACCAGTGGCGAAGGCGGCTTACTGGACTGTAACTGACGTTGAGGCTCGAAAGCGTGGGGAGCAAACA</t>
  </si>
  <si>
    <t>ASV683</t>
  </si>
  <si>
    <t>TGGGGAATATTGGGCAATGGACGCAAGTCTGACCCAGCAACGCCGCGTGAAGGAAGAAGGCTTTCGGGTTGTAAACTTCTTTTAAGGGGGAAGAGAAGAAGACGGTACCCCTTGAATAAGCCACGGCTAACTACGTGCCAGCAGCCGCGGTAATACGTAGGTGGCAAGCGTTGTCCGGATTTACTGGGTGTAAAGGGCGTGCAGCCGGGCCCTTAAGTCAGATGTGAAATCCGCGGGCTTAACCCGCGAACTGCATTTGAAACTATTGGTCTTGAGTACCGGAGAGGTTATCGGAATTCCTTGTGTAGCGGTGAAATGCGTAGATATAAGGAAGAACACCAGTGGCGAAGGCGGATAACTGGACGGCAACTGACGGTGAGGCGCGAAAGCGTGGGGAGCAAACA</t>
  </si>
  <si>
    <t>ASV684</t>
  </si>
  <si>
    <t>TGAGGAATATTGGTCAATGGGCGCAAGCCTGAACCAGCCAAGTCGCGTGAGGGATGACGGTCCTATGGATTGTAAACCTCTTTTGTCGGGGAGCAAAGCGCGGTACGAGTACCGTGAAGGAGAGTACCCGAAGAAAAAGCATCGGCTAACTCCGTGCCAGCAGCCGCGGTAATACGGAGGATGCGAGCGTTATCCGGATTTATTGGGTTTAAAGGGTGCGTAGGCGGATTTGTAAGTCAGCGGTAAAAATGCGGTGCTCAACGCCGTATCGCCGTTGAAACTGCGGGTCTTGAGTGAGCGAGAAGTATGCGGAATGCGTGGTGTAGCGGTGAAATGCATAGATATCACGCAGAACTCCGATTGCGAAGGCAGCATACCGGCGCTCAACTGACGCTGAGGCACGAAAGCGTGGGGATCGAACA</t>
  </si>
  <si>
    <t>ASV685</t>
  </si>
  <si>
    <t>TGAGGAATATTGGTCAATGGGCGAGAGCCTGAACCAGCCAAGTCGCGTGAGGGACGACGGCCCTACGGGTTGTAAACCTCTTTTGCCGGGGGACAAACGGCGGCACGCGTGCCGTCCTGAGGGTACCCGGAGAAAAAGCATCGGCTAACTCCGTGCCAGCAGCCGCGGTAATACGGAGGATGCGAGCGTTATCCGGATTTATTGGGTTTAAAGGGTGCGTAGGCGGGATGCCAAGTCAGCGGTCAAATACGGGGGCTCAACCTGCGTCCGCCGTTGAAACTGGCGTTCTTGAGTGGGCGAGAAGTACGCGGAATGCGTGGTGTAGCGGTGAAATGCATAGATATCACGCAGAACCCCGATTGCGAAGGCAGCGTACCGGCGCCCGACTGACGCTGAAGCACGAAAGCGTGGGTATCGAACA</t>
  </si>
  <si>
    <t>ASV686</t>
  </si>
  <si>
    <t>TGGGGAATTTTGCGCAATGGGGGAAACCCTGACGCAGCAACGCCGCGTGCGGGACGAAGGCCCTCGGGTCGTAAACCGCTTTCAGCAGGGAAGACCACGACGGTACCTGCAGAAGAAGCTCCGGCTAACTACGTGCCAGCAGCCGCGGTAATACGTAGGGGGCGAGCGTTATCCGGATTCATTGGGCGTAAAGCGCGCGTAGGCGGCCGCCTAAGCGGAACCTCTAACCCCGGGGCTCAACCTCGGGCCGGGTTCCGGACTGGGCGGCTCGAGTGCGGTAGAGGAGAGCGGAATTCCCGGTGTAGCGGTGGAATGCGCAGATATCGGGAAGAACACCGATGGCGAAGGCAGCTCTCTGGGCCGTCACTGACGCTGAGGCGCGAAAGCTGGGGGAGCGAACA</t>
  </si>
  <si>
    <t>ASV687</t>
  </si>
  <si>
    <t>TGAGGGATATTGGTCAATGGGGGAAACCCTGAACCAGCAACGCCGCGTGAGGGAAGACGGTTTTCGGATTGTAAACCTCTGTCCTCTGTGAAGATGATGACGGTAGCAGAGGAGGAAGCTCCGGCTAACTACGTGCCAGCAGCCGCGGTAATACGTAGGGAGCGAGCGTTGTCCGGATTTACTGGGTGTAAAGGGTGCGTAGGCGGTCCTGCAAGTCAGAAGTGAAATCCGTGGGCTTAACCCATGAACTGCTTTTGAAACTGTGGGACTTGAGTGGAGTAGAGGTAGGCGGAATTCCCGGTGTAGCGGTGAAATGCGTAGAGATCGGGAGGAACACCAGTGGCGAAGGCGGCCTACTGGGCTCTAACTGACGCTGAGGCACGAAAGCGTGGGTAGCAAACA</t>
  </si>
  <si>
    <t>ASV688</t>
  </si>
  <si>
    <t>TGGGGAATATTGCACAATGGGGGAAACCCTGATGCAGCAACGCCGCGTGAGTGAAGAAGTATTTCGGTATGTAAAGCTCTATCAGCAGGGAAGAAAATGACGGTACCTGACTAAGAAGCCCCGGCTAACTACGTGCCAGCAGCCGCGGTAATACGTAGGGGGCAAGCGTTATCCGGATTTACTGGGTGTAAAGGGAGCGTAGACGGCGAAGCAAGTCTGAAGTGAAATGCGGGGGCTCAACCCCTGAACTGCTTTGGAAACTGTTTTGCTAGAGTGCTGGAGAGGCAAGCGGAATTCCTAGTGTAGCGGTGAAATGCGTAGATATTAGGAAGAACACCAGTGGCGAAGGCGGCTTTCTGGACTGAAACTGACGCTGAGGCTCGAAAGCGTGGGGAGCGAACA</t>
  </si>
  <si>
    <t>ASV689</t>
  </si>
  <si>
    <t>TGGGGAATATTGGGCAATGGGCGCAAGCCTGACCCAGCAACGCCGCGTGAAGGAAGAAGGCCCTCGGGTTGTAAACTTCTTTTATCAGGGACGAAACAAATGACGGTACCTGATGAATAAGCCACGGCTAACTACGTGCCAGCAGCCGCGGTAATACGTAGGTGGCAAGCGTTATCCGGATTTACTGGGTGTAAAGGGCGTGTAGGCGGGAGAGCAAGTCAGACGTGAAATTCCAGGGCTCAACCCTGGAACTGCGTTTGAAACTGTTCTTCTTGAGTGATGGAGAGGCAGGCGGAATTCCGTGTGTAGCGGTGAAATGCGTAGATATACGGAGGAACACCAGTGGCGAAGGCGGCCTGCTGGACATTAACTGACGCTGAGGCGCGAAAGCGTGGGGAGCAAACA</t>
  </si>
  <si>
    <t>ASV690</t>
  </si>
  <si>
    <t>TGGGGAATATTGGGCAATGGGCGCAAGCCTGACCCAGCAACGCCGCGTGAAGGAAGAAGGCCCTCGGGTTGTAAACTTCTTTTATTCAGGACGAAGAAGTGACGGTACTGAAT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</t>
  </si>
  <si>
    <t>ASV691</t>
  </si>
  <si>
    <t>TGGGGAATATTGCACAATGGGGGAAACCCTGATGCAGCAACGCCGCGTGAAGGAAGACGGTTTTCGGATTGTAAACTTCTTTTCTTAGTGAAGAAGCAAGTGACGGTAGCTAAGGAATAAGCATCGGCTAACTACGTGCCAGCAGCCGCGGTAATACGTAGGATGCGAGCGTTATCCGGAATTACTGGGTGTAAAGGGAGCGCAGGCGGGACTGCAAGTTGGATGTGAAATACCGCAGCTTAACTGCGGAGCTGCATCCAAAACTGTAGTTCTTGAGTGGAGTAGAGGCAAGCGGAATTCCGAGTGTAGCGGTGAAATGCGTAGATATTCGGAGGAACACCAGTGGCGAAGGCGGCTTGCTGGGCTCTAACTGACGCTGAGGCTCGAAAGTGTGGGGAGCAAACA</t>
  </si>
  <si>
    <t>ASV692</t>
  </si>
  <si>
    <t>TCGGGAATATTGCGCAATGGAGGAAACTCTGACGCAGTGACGCCGCGTGCAGGAAGAAGGTTTTCGGATTGTAAACTGCTTTAGACAGGGAAGATAATGACAGTACCTGTAGAATAAGCTCCGGCTAACTACGTGCCAGCAGCCGCGGTAATACGTAGGGAGCAAGCGTTATCCGGATTTATTGGGTGTAAAGGGTGCGTAGACGGGAAGGCAAGTTAGTTGTGAAATCCCTCGGCTTAACTGAGGAACTGCAACTAAAACTATCTTTCTTGAGTGCTGGAGAGGAAAGTGGAATTCCTAGTGTAGCGGTGAAATGCGTAGATATTAGGAGGAACACCAGTGGCGAAGGCGACTTTCTGGACAGTAACTGACGTTGAGGCACGAAAGTGTGGGGAGCAAACA</t>
  </si>
  <si>
    <t>ASV693</t>
  </si>
  <si>
    <t>TCGGGAATATTGCGCAATGGAGGAAACTCTGACGCAGTGACGCCGCGTATAGGAAGAAGTTTTTCGGAATGTAAACTATTGTCGTTAGGGAAGAGAAAGGACAGTACCTAAGGAGGAAGCTCCGGCTAACTACGTGCCAGCAGCCGCGGTAATACGTAGGGAGCGAGCGTTATCCGGAATTATTGGGTGTAAAGGGTGCGTAGACGGGAGAGCAAGTTAGTTGTGAAATCCCTCGGCTTAACTGAGGAACTGCAACTAAAACTACACTTCTTGAGTGCAGGAGAGGTAAGTGGAATTCCTAGTGTAGCGGTGAAATGCGTAGATATTAGGAGGAACACCAGTGGCGAAGGCGACTTACTGGACTGTAACTGACGTTGAGGCACGAAAGTGTGGGGAGCAAACA</t>
  </si>
  <si>
    <t>ASV694</t>
  </si>
  <si>
    <t>TGGGGAATATTGCACAATGGGGGAAACCCTGATGCAGCGACGCCGCGTGAGCGATGAAGTATTTCGGTATGTAAAGCTCTATCAGCAGGGAAGAATTAGGACGGTACCTGACTAAGAAGCACCGGCTAAATACGTGCCAGCAGCCGCGGTAATACGTATGGTGCAAGCGTTATCCGGATTTACTGGGTGTAAAGGGAGCGTAGACGGAGAGGCAAGTCTGATGTGAAAACCCGGGGCTCAACCCCGGGACTGCATTGGAAACTGTTTTTCTAGAGTGTCGGAGAGGTAAGTGGAATTCCTAGTGTAGCGGTGAAATGCGTAGATATTAGGAGGAACACCAGTGGCGAAGGCGGCTTACTGGACGATGACTGACGTTGAGGCTCGAAAGCGTGGGGAGCAAACA</t>
  </si>
  <si>
    <t>ASV695</t>
  </si>
  <si>
    <t>TGGGGAATATTGGGCAATGGGCGAAAGCCTGACCCAGCAATGCCGCGTGAATGAAGAAGGTCTTAGGATTGTAAAATTCTGTCCTATGGGAAGAAAAAAATGACGGTACCATAGGAGGAAGCCCCGGCTAACTACGTGCCAGCAGCCGCGGTAATACGTAGGGGGCGAGCGTTGTCCGGAATTACTGGGCGTAAAGAGAGCGTAGGCGGCACTACAAGTCTCATGTGAAATACCCGGGCTTAACTTGGGGGTTGCATGGGAAACTGTAGAGCTTGAGTACAGGAGAGGCAAGCGGAATTCCTAGTGTAGCGGTGAAATGCATAGATATTAGGAGGAACACCAGTGGCGAAGGCGGCTTGCTGGACTGAAACTGACGCTGAGGCTCGAAAGCGTGGGGAGCAAACA</t>
  </si>
  <si>
    <t>ASV696</t>
  </si>
  <si>
    <t>TGGGGAATCTTCCGCAATGGGCGCAAGCCTGACGGAGCAACGCCGCGTGAATGAAGAAGGTCTTCGGATCGTAAAGTTCTGTTCTTAGGGAAGAAGTCTTAGGTTGTGAATAATGACTTAAGGTGACGGTACCTATGGAGAAAGCTCCGGCTAACTACGTGCCAGCAGCCGCGGTAATACGTAGGGAGCGAGCGTTGTCCGGAATTACTGGGCGTAAAGGGCGCGTAGGCGGGAACTTAAGTTAGATGTGAAAACTCCGGGCTCAACCTGGAGACTGCATTTAAAACTGGGTTTCTTGAGGGCAGGAGAGGAAAGTGGAATTCCTAGTGTAGCGGTGAAATGCGTAGATATTAGGAGGAACACCAGTGGCGAAGGCGACTTTCTGGACTGTACCTGACGCTGAGGCGCGAAAGCATGGGGAGCGAACA</t>
  </si>
  <si>
    <t>ASV697</t>
  </si>
  <si>
    <t>TGGGGAATATTGCACAATGGGGGAAACCCTGATGCAGCGACGCCGCGTGAGCGAGGAAGTATTTCGGTATGTAAAGCTCTGTCAGCAGGGAAGAAGAGAGTTGAAATACACTCTCCAATGACGGTACCTGAAGAAGAAGCACCGGCTAAATACGTGCCAGCAGCCGCGGTAATACGTATGGTGCAAGCGTTATCCGGATTTACTGGGTGTAAAGGGAGCGCAGGCGGTCCTGCAAGTCTGGTGTGAAAGCCCGGGGCTCAACCCCGGGACTGCACTGGAAACTGCAGGACTGGAGTGTCGGAGGGGTAAGCGGAATTCCTGGTGTAGCGGTGAAATGCGTAGATATCAGGAGGAACACCGGTGGCGAAGGCGGCTTACTGGACGATGACTGACGCTGAGGCTCGAAAGCGTGGGGAGCAAACA</t>
  </si>
  <si>
    <t>ASV698</t>
  </si>
  <si>
    <t>TGGGGAATATTGCACAATGGGGGAAACCCTGATGCAGCGACGCCGCGTGAAGGATGAAGTATTTCGGTATGTAAACTTCTATCAGCAGGGAAGAAAATGACGGTACCTGACTAAGAAGCCCCGGCTAACTACGTGCCAGCAGCCGCGGTAATACGTAGGGGGCAAGCGTTATCCGGATTTACTGGGTGTAAAGGGAGCGTAGACGGTTATGTAAGTCTGATGTGAAAACCCGGGGCTCAACCCCGGGACTGCATTGGAAACTATGTAACTAGAGTGTCGGAGAGGTAAGTGGAATTCCTAGTGTAGCGGTGAAATGCGTAGATATTAGGAGGAACACCAGTGGCGAAGGCGGCTTACTGGACGATGACTGACGTTGAGGCTCGAAAGCGTGGGGAGCAAACA</t>
  </si>
  <si>
    <t>ASV699</t>
  </si>
  <si>
    <t>TGGGGAATATTGGGCAATGGGCGCAAGCCTGACCCAGCAACGCCGCGTGAAGGAAGAAGGCTTTCGGGTTGTAAACTTCTTTTAAGAGGGACGAAACAAATGACGGTACCTCTTGAATAAGCTCCGGCTAACTACGTGCCAGCAGCCGCGGTAATACGTAGGGAGCGAGCGTTATCCGGATTTACTGGGTGTAAAGGGCGTGTAGGCGGGATGGCAAGTCAGGCGTGAAAACTATGGGCTCAACCCATAGCCTGCGTTTGAAACTGTCGTTCTTGAGTGATGGAGAGGCAAGCGGAATTCCGTGTGTAGCGGTGAAATGCGTAGATATACGGAGGAACACCAGTGGCGAAGGCGGCTTGCTGGACATTAACTGACGCTGAGGCGCGAAAGCGTGGGGAGCAAACA</t>
  </si>
  <si>
    <t>ASV700</t>
  </si>
  <si>
    <t>TGAGGAATATTGGTCAATGGCCGAGAGGCTGAACCAGCCAAGTCGCGTGAGGGATGACGGCCCTACGGGTTGTAAACCTCTTTTGTCGGGGAGCAAAGGGAGTCACGTGTGACTCATTGAGAGTACCCGAAGAAAAAGCATCGGCTAACTCCGTGCCAGCAGCCGCGGTAATACGGAGGATGCGAGCGTTATCCGGATTTATTGGGTTTAAAGGGTGCGCAGGCGGAGGTGCAAGTCAGCGGTCAAATTGCGGGGCTCAACCCCGTACTGCCGTTGAAACTGCATCCCTTGAGTGCGCGAGAAGTATGCGGAATGCGTGGTGTAGCGGTGAAATGCATAGATATCACGCAGAACTCCGATTGCGAAGGCAGCATACCGGCGCGCAACTGACGCTCATGCACGAAAGCGTGGGTATCGAACA</t>
  </si>
  <si>
    <t>ASV701</t>
  </si>
  <si>
    <t>TCGGGAATATTGCGCAATGGAGGAAACTCTGACGCAGTGACGCCGCGTGCAGGAAGAAGGTTTTCGGATTGTAAACTGCTTTAGACAGGGAAGAACAAGGACAGTACCTGTAGAATAAGCTCCGGCTAACTACGTGCCAGCAGCCGCGGTAATACGTAGGGAGCAAGCGTTATCCGGATTTATTGGGTGTAAAGGGTGCGTAGACGGGACGACAAGTTGGTTGTGAAATCCCTCGGCTTAACTGAGGAACTGCAACCAAAACTATCATTCTTGAGTGCTGGAGAGGAAAGTGGAATTCCTAGTGTAGCGGTGAAATGCGTAGATATTAGGAGGAACACCAGTGGCGAAGGCGACTTTCTGGACAGTAACTGACGTTGAGGCACGAAAGTGTGGGGAGCAAACA</t>
  </si>
  <si>
    <t>ASV702</t>
  </si>
  <si>
    <t>TGGGGAATATTGGGCAATGGACGCAAGTCTGACCCAGCAACGCCGCGTGAAGGAAGAAGGCTTTCGGGTTGTAAACTTCTTTTAAGGGGGAAGAGCAGAAGACGGTACCCCTTGAATAAGCCACGGCTAACTACGTGCCAGCAGCCGCGGTAATACGTAGGTGGCAAGCGTTGTCCGGATTTACTGGGTGTAAAGGGCGTGCAGCCGGAGAGACAAGTCAGATGTGAAATCCACGGGCTCAACTCGTGAACTGCATTTGAAACTGTTTCCCTTGAGTGTCGGAGAGGTAATCGGAATTCCTTGTGTAGCGGTGAAATGCGTAGATATAAGGAAGAACACCAGTGGCGAAGGCGGATTACTGGACGATAACTGACGGTGAGGCGCGAAAGCGTGGGGAGCAAACA</t>
  </si>
  <si>
    <t>ASV703</t>
  </si>
  <si>
    <t>TGGGGAATATTGGGCAATGGGCGAAAGCCTGACCCAGCGACGCCGCGTGAGGGAAGAAGGTCTTCGGATTGTAAACCTCTTTCAGCAGGGAAGAAGAAAGTGACGGTACCTGCAGAAGAAGTCACGGCTAACTACGTGCCAGCAGCCGCGGTAATACGTAGGTGGCGAGCGTTATCCGGAATTACTGGGTGTAAAGGGTGTGTAGGCGGGAGTGCAAGTCAGACGTGAAAACTATGGGCTCAACCCATAACGTGCGTTTGAAACTGTGCTTCTTGAGAGTGGGAGAGGTAAACGGAATTCCTGGTGTAGTAGTGAAATGCGTAGATATCAGGAGGAACACCGGTGGCGAAGGCGGTTTACTGGACCACAACTGACGCTGAGACACGAAAGCGTGGGGAGCAAACA</t>
  </si>
  <si>
    <t>ASV704</t>
  </si>
  <si>
    <t>TGGGGAATATTGCACAATGGGGGAAACCCTGATGCAGCAACGCCGCGTGAGTGAAGAAGTATTTCGGTATGTAAAGCTCTATCAGCAGGGAAGAAAATGACAGTACCTGACTAAGAAGCCCCGGCTAACTACGTGCCAGCAGCCGCGGTAATACGTAGGGGGCAAGCGTTATCCGGATTTACTGGGTGTAAAGGGAGCGTAGACGGCTGTGCAAGTCAGAAGTGAAAGCCCGGGGCTCAACCGCGGGACTGCTTTTGAAACTGTATAGCTGGAGTGCAGGAGAGGTAAGTGGAATTCCTAGTGTAGCGGTGAAATGCGTAGATATTAGGAGGAACACCGGTGGCGAAGGCGGCTTACTGGACTGTAACTGACGTTGAGGCTCGAAAGCGTGGGGAGCAAACA</t>
  </si>
  <si>
    <t>ASV705</t>
  </si>
  <si>
    <t>TTAGGAATATTCGTCAATGGGGGAAACCCTGAACGAGCAATGCCGCGTGAGTGATGAAGGCCCTATGGGTTGTAAAACTCTGTTATTTGGGAAGAATGACTAGTATAGGAAATGATATTAGTTTGACGGTACCTTATCAGAAAGCCCCGGCTAACTACGTGCCAGCAGCCGCGGTAATACGTAGGGGGCGAGCGTTATCCGGATTTATTGGGCGTAAAGCGTGTGTAGGCGGTTTGTTAAGTATAAGATTAAAGCCCGGGGCTTAACTCCGGTTCGTCTTATAAACTGGCAGACTTGAGTGTGGTAGAGGCAAGTGGAATTTCTAGTGTAGCGGTTAAATGCGTAGATATTAGAAGGAACACCAGTGGCGAAGGCGGCTTGCTGGGCCATTACTGACGCTGAGACACGAAAGCGTGGGGAGCAAATA</t>
  </si>
  <si>
    <t>ASV706</t>
  </si>
  <si>
    <t>TTGGGAATATTGGACAATGGAGGAAACTCTGATCCAGTGACGCCGCGTGAAGGAAGAAGGTCTTCGGATTGTAAACTTATTTTGTCAGGGAAGAAAAAATGACTGTACCTGAAGAAAAAGCACCGGCTAACTACGTGCCAGCAGCCGCGGTAATACGTAGGGTGCAAGCGTTATCCGGATTTACTGGGTGTAAAGGGCGAGTAGACGGCGTTGCAAGTCAGATGTGAAAACCTAGGGCTCAACCGTAGGACTGCATCTGAAACTGTAATGCTAGAGTGCAGGAGAGGTAAGCGGAATTCCTAGTGTAGCGGTGAAATGCGTAGATATTAGGAGGAACACCAGTGGCGAAGGCGGCTTACTGGACTGTAACTGACGTTGAGGAGCGAAAGTGTGGGGAGCAAACA</t>
  </si>
  <si>
    <t>ASV707</t>
  </si>
  <si>
    <t>TGGGGAATATTGCACAATGGGGGAAACCCTGATGCAGCGACGCCGCGTGAGCGAAGAAGTATTTCGGTATGTAAAGCTCTATCAGCAGGGAAGAAAATGACGGTACCTGACTAAGAAGCACCGGCTAAATACGTGCCAGCAGCCGCGGTAATACGTATGGTGCAAGCGTTATCCGGATTTACTGGGTGTAAAGGGAGCGTAGACGGATGTGCAAGTCTGGAGTGAAAACCCGGGGCTCAACCCCGGGACTGCTTTGGAAACTGTATATCTTGAGTGCTGGAGAGGTAAGTGGAATTCCTAGTGTAGCGGTGAAATGCGTAGATATTAGGAGGAACACCAGTGGCGAAGGCGGCTTACTGGACAGTAACTGACGTTGAGGCTCGAAAGCGTGGGGAGCAAACA</t>
  </si>
  <si>
    <t>ASV708</t>
  </si>
  <si>
    <t>TGGGGAATATTGCACAATGGGGGAAACCCTGATGCAGCGACGCCGCGTGGAGGAAGAAGGTTTTCGGATTGTAAACTCCTGTCTTCAGGGACGATAATGACGGTACCCGAGGAGGAAGCCACGGCTAACTACGTGCCAGCAGCCGCGGTAAAACGTAGGTGGCAAGCGTTGTCCGGAATTACTGGGTGTAAAGGGAGCGCAGGCGGGTCGGCAAGTTGGAGGTGAAAGCTGTGGGCTCAACCCACAAACTGCCTTCAAAACTGCCGATCTTGAGTGGTGTAGAGGTAGGCGGAATTCCCGGTGTAGCGGTGGAATGCGTAGATATCGGGAGGAACACCAGTGGCGAAGGCGGCCTACTGGGCACTAACTGACGCTGAGGCTCGAAAGCATGGGTAGCAAACA</t>
  </si>
  <si>
    <t>ASV709</t>
  </si>
  <si>
    <t>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CTGCTGGGCTTTTACTGACGCTGAGGCTCGAAAGTGTGGGTAGCAAACA</t>
  </si>
  <si>
    <t>ASV710</t>
  </si>
  <si>
    <t>TGGGGAATATTGCACAATGGGGGAAACCCTGATGCAGCGACGCCGCGTGAGTGAAGAAGTACTTCGGTATGTAAAGCTCTATCAGCAGGGAAGAAAGTGACGGTACCTGAGTAAGAAGCCCCGGCTAACTACGTGCCAGCAGCCGCGGTAATACGTAGGGGGCAAGCGTTATCCGGATTTACTGGGTGTAAAGGGAGTGTAGACGGCGATGCAAGTCTGGAGTGAAAGCCCGGTGCTCAACACCGGGACTGCTTTGGAAACTGTAAAGCTGGAGTGCCGGAGAGGTAAGCGGAATTCCTAGTGTAGCGGTGAAATGCGTAGATATTAGGAAGAACACCAGTGGCGAAGGCGGCTTACTGGACGGTAACTGACGTTGAGGCTCGAAAGCGTGGGGAGCAAACA</t>
  </si>
  <si>
    <t>ASV711</t>
  </si>
  <si>
    <t>TGGGGGATATTGCACAATGGGGGAAACCCTGATGCAGCGACGCCGCGTGGAGGAAGAAGGTTTTCGGATTGTAAACTCCTGTCGTACGGGACGAATCATGACGGTACCGTACAAGAAAGCCACGGCTAACTACGTGCCAGCAGCCGCGGTAAAACGTAGGTGGCAAGCGTTGTCCGGAATTACTGGGTGTAAAGGGAGCGCAGGCGGACCGGCAAGTTGGAAGTGAAATCTATGGGCTCAACCCATAAATTGCTTTCAAAACTGCTGGCCTTGAGTAGTGCAGAGGTAGGCGGAATTCCCGGTGTAGCGGTGGAATGCGTAGATATCGGGAGGAACACCAGTGGCGAAGGCGGCCTACTGGGCACCAACTGACGCTGAGGCTCGAAAGCATGGGTAGCAAACA</t>
  </si>
  <si>
    <t>ASV712</t>
  </si>
  <si>
    <t>TGGGGAATATTGGGCAATGGACGCAAGTCTGACCCAGCAACGCCGCGTGAAGGAAGAAGGCTTTCGGGTTGTAAACTTCTTTTGCCAGGGAAGAGAAGAAGACGGTACCTGGCGAATAAGCCACGGCTAACTACGTGCCAGCAGCCGCGGTAATACGTAGGTGGCAAGCGTTGTCCGGATTTACTGGGTGTAAAGGGCGTGCAGCCGGGCGCTTAAGTCAGATGTGAAATCCGCGGGCTTAACCCGCGAACTGCATTTGAAACTGAGCGTCTTGAGTATCGGAGAGGTCATCGGAATTCCTTGTGTAGCGGTGAAATGCGTAGATATAAGGAAGAACACCAGTGGCGAAGGCGGATGACTGGACGACAACTGACGGTGAGGCGCGAAAGCGTGGGGAGCAAACA</t>
  </si>
  <si>
    <t>ASV713</t>
  </si>
  <si>
    <t>TGGGGAATATTGCACAATGGGGGAAACCCTGATGCAGCGACGCCGCGTGAGCGATGAAGTATTTCGGTATGTAAAGCTCTATCAGCAGGGAAGAAGATGACGGTACCTGACTAAGAAGCCCCGGCTAACTACGTGCCAGCAGCCGCGGTAATACGTAGGGGGCAAGCGTTATCCGGATTTACTGGGTGTAAAGGGAGCGTAGACGGCGGTGCAAGCCAGATGTGAAAGCCCGGGGCTCAACCCCGGGACTGCATTTGGAACTGTGTTGCTAGAGTGTCGGAGAGGCAGGCGGAATTCCTAGTGTAGCGGTGAAATGCGTAGATATTAGGAGGAACACCAGTGGCGAAGGCGGCCTGCTGGACGATGACTGACGTTGAGGCTCGAAAGCGTGGGGAGCAAACA</t>
  </si>
  <si>
    <t>ASV714</t>
  </si>
  <si>
    <t>TGGGGGATATTGCACAATGGGGGAAACCCTGATGCAGCAACGCCGCGTGAGGGAAGAAGGTCTTCGGATTGTAAACCTTTGTTTTTCGTGAAGAAAGAAATGACGGTAGCGAAAGAGGAAGCCACGGCTAACTACGTGCCAGCAGCCGCGGTAATACGTAGGTGGCAAGCGTTGTCCGGAATTACTGGGTGTAAAGGGTGCGCAGGCGGGACTGCAAGTTGGATGTGAAATACCAGGGCTTAACCCTGGAGCTGCATCCAAAACTGTGGTTCTTGAGTGGAGTAGAGGTAAGCGGAATTCCGAGTGTAGCGGTGAAATGCGTAGATATTCGGAGGAACACCAGTGGCGAAGGCGGCTTACTGGGCTCTAACTGACGCTGAGGCACGAAAGCATGGGGAGCAAACA</t>
  </si>
  <si>
    <t>ASV715</t>
  </si>
  <si>
    <t>TGGGGAATATTGGGCAATGGGGGCAACCCTGACCCAGCAACGCCGCGTGAGGGAAGAAGGTTTTCGGATTGTAAACCTCTGTCCTTGGGGACGAAGAAGTGACGGTACCCAAGGAGGAAGCTCCGGCTAACTACGTGCCAGCAGCCGCGGTAATACGTAGGGAGCGAGCGTTGTCCGGAATTACTGGGCGTAAAGGGTGCGTAGGCGGTTTGGTAAGTCAGATGTGAAATACCCGGGCTTAACCCGGGGGCTGCATCTGATACTGTCAGACTTGAGTGCAGGAGAGGAAAGCGGAATTCCTAGTGTAGCGGTGAAATGCGTAGATATTAGGAGGAACACCAGTGGCGAAGGCGGCTTTCTGGACTGTAACTGACGCTGAGGCACGAAAGCGTGGGGAGCAAACA</t>
  </si>
  <si>
    <t>ASV716</t>
  </si>
  <si>
    <t>TGGGGAATATTGCACAATGGGGGGAACCCTGATGCAGCGACGCCGCGTGAGTGAAGAAGTATTTCGGTATGTAAAGCTCTATCAGCAGGAACGAAGAAGACGGTACCTGACTAAGAAGCCCCGGCTAACTACGTGCCAGCAGCCGCGGTAATACGTAGGGGGCAAGCGTTATCCGGAATCACTGGGTGTAAAGGGAGCGTAGACGGCAAGGCAAGCCTGGAGTGAAAGGCGGGGGCCCAACCCCTGGACTGCTCTGGGAACTGTCTGGCTAGAGTGCAGGAGAGGTAAGTGGAATTCCTAGTGTAGCGGTGAAATGCGTAGATATTAGGAGGAACACCAGTGGCGAAGGCGGCTTACTGGACTGTAACTGACGTTGAGGCTCGAAAGCGTGGGGAGCAAACA</t>
  </si>
  <si>
    <t>ASV717</t>
  </si>
  <si>
    <t>TGGGGAATATTGCACAATGGGGGAAACCCTGATGCAGCGACGCCGCGTGAGCGATGAAGTATTTCGGTATGTAAAGCTCTATCAGCAGGGAAGAAGATGACGGTACCTGACTAAGAAGCCCCGGCTAACTACGTGCCAGCAGCCGCGGTAATACGTAGGGGGCAAGCGTTATCCGGATTTACTGGGTGTAAAGGGAGCGTAGACGGTATGGCAAGCCAGATGTGAAAGCCCGGGGCTCAACTCCGGGACTGCATTTGGAACTGTCAGACTGGAGTGTCGGAGAGGCAGGCGGAATTCCTAGTGTAGCGGTGAAATGCGTAGATATTAGGAGGAACACCAGTGGCGAAGGCGGCCTGCTGGACGATGACTGACGTTGAGGCTCGAAAGCGTGGGGAGCAAACA</t>
  </si>
  <si>
    <t>ASV718</t>
  </si>
  <si>
    <t>TGGGGAATATTGGGCAATGGGCGCAAGCCTGACCCAGCAACGCCGCGTGAATGAAGAAGGTCTTCGGATTGTAAAGTTCTGTGACTGGGGACGAAAAAAATGACGGTACCCAGAGAGGAAGCTCCGGCAAACTACGTGCCAGCAGCCGCGGTAATACGTAGGGAGCAAGCGTTGTCCGGAATGACTGGGCGTAAAGGGTGCGTAGGCGGTTTCGTAAGTTAGAAGTGTAATCCCGGGGCTTAACCCCGGAGCTACTTCTAAGACTGCGGGACTTGAGTGTGGGAGAGGTAAGTGGAATTCCTAGTGTAGCGGTGGAATGCGTAGATATTAGGAGGAACACCAGTGGCGAAGGCGGCTTACTGGACCATAACTGACGCTGAGGCACGAAAGCGTGGGGAGCAAACA</t>
  </si>
  <si>
    <t>ASV719</t>
  </si>
  <si>
    <t>TCGGGAATATTGCGCAATGGAGGAAACTCTGACGCAGTGACGCCGCGTATAGGAAGAAGGTTTTCGGATTGTAAACTATTGTCGTTAGGGAAGAAAAAAGACAGTACCTAAGGAGGAAGCTCCGGCTAACTACGTGCCAGCAGCCGCGGTAATACGTAGGGAGCAAGCGTTATCCGGAATTATTGGGTGTAAAGGGTGCGTAGACGGGAGTCTAAGTTAGTTGTGAAATCCCTCGGCTCAACTGAGGAACTGCAACTAAAACTGGACATCTTGAGTGCAGGAGAGGAAAGTGGAATTCCTAGTGTAGCGGTGAAATGCGTAGATATTAGGAGGAACACCAGTGGCGAAGGCGACTTTCTGGACTGTAACTGACGTTGAGGCACGAAAGTGTGGGGAGCAAACA</t>
  </si>
  <si>
    <t>ASV720</t>
  </si>
  <si>
    <t>TGGGGAATATTGGGCAATGGGGGAAACCCTGACCCAGCAACGCCGCGTGAGGGAAGAAGGCTTTCGGGTTGTAAACCTCTGTCCTTGGGGACGAAGTAAGTGACGGTACCCAAGGAGGAAGCTCCGGCTAACTACGTGCCAGCAGCCGCGGTAATACGTAGGGAGCAAGCGTTGTCCGGAATTACTGGGCGTAAAGGGTGCGTAGGCGGCCTGGTAAGTCAGATGTGAAATACCCGTGCTTAACATGGGGGGTGCATCTGATACTGTCAGGCTTGAGTGCAGGAGAGGAAAGCGGAATTCCTAGTGTAGCGGTGAAATGCATAGATATTAGGAGGAACACCAGTGGCGAAGGCGGCTTTCTGGACTGTAACTGACGCTGAGGCACGAAAGCGTGGGGAGCAAACA</t>
  </si>
  <si>
    <t>ASV721</t>
  </si>
  <si>
    <t>TGGGGAATATTGCACAATGGGGGGAACCCTGATGCAGCGATGCCGCGTGGAGGAAGAAGGTTTTCGGATTGTAAACTCCTTTTAACAGGGACGATAATGACGGTACCTGAAGAAAAAGCTCCGGCTAACTACGTGCCAGCAGCCGCGGTAATACGTAGGGAGCGAGCGTTGTCCGGAATTACTGGGTGTAAAGGGAGCGTAGGCGGGACGGTAAGTCAGGTGTGAAATATACGTGCTCAACATGTAGACTGCACTTGAAACTGCTGTTCTTGAGTGAAGTAGAGGTAAGCGGAATTCCTAGTGTAGCGGTGAAATGCGTAGATATTAGGAGGAACATCGGTGGCGAAGGCGGCTTACTGGGCTTTTACTGACGCTGAGGCTCGAAAGCGTGGGGAGCAAACA</t>
  </si>
  <si>
    <t>ASV722</t>
  </si>
  <si>
    <t>Bilophila</t>
  </si>
  <si>
    <t>TGGGGAATATTGCGCAATGGGCGAAAGCCTGACGCAGCGACGCCGCGTGAGGGATGAAGGTCTTCGGATCGTAAACCTCTGTCAGGAGGGAAGAAGTGGTTATATGCGAATAGTGTATGACTTTGACGGTACCTCCAAAGGAAGCACCGGCTAACTCCGTGCCAGCAGCCGCGGTAATACGGAGGGTGCGAGCGTTAATCGGAATCACTGGGCGTAAAGCGCGCGTAGGCGGCTTTTCAAGTCAGGGGTGAAATCCCACGGCCCAACCGTGGAACTGCCTTTGAAACTGTAGAGCTTGAGTGTCGGAGAGGGTGGCGGAATTCCAGGTGTAGGAGTGAAATCCGTAGATATCTGGAGGAACACCGGTGGCGAAGGCGGCCACCTGGACGACAACTGACGCTGAGGTGCGAAAGCGTGGGTAGCAAACA</t>
  </si>
  <si>
    <t>ASV723</t>
  </si>
  <si>
    <t>TGGGGAATATTGGGCAATGGACGCAAGTCTGACCCAGCAACGCCGCGTGAAGGAAGAAGGCTTTCGGGTTGTAAACTTCTTTTAAGGGGGAAGAGAAGAAGACGGTACCCCTTGAATAAGCCACGGCTAACTACGTGCCAGCAGCCGCGGTAATACGTAGGTGGCAAGCGTTGTCCGGATTTACTGGGTGTAAAGGGCGTGCAGCCGGGCCCTTAAGTCAGATGTGAAATCCGCGGGCTTAACCCGCGAACTGCATTTGAAACTGAGAGTCTTGAGTACCGGAGAGGTTATCGGAATTCCTTGTGTAGCGGTGAAATGCGTAGATATAAGGAAGAACACCAGTGGCGAAGGCGGATAACTGGACGGCAACTGACGGTGAGGCGCGAAAGCGTGGGGAGCAAACA</t>
  </si>
  <si>
    <t>ASV724</t>
  </si>
  <si>
    <t>TGGGGAATATTGGGCAATGGGCGCAAGCCTGACCCAGCAACGCCGCGTGAAGGAAGAAGGCTTTCGGGTTGTAAACTTCTTTTAAGAGGGAAGAGAAGAAGACGGTACCTCTTGAATAAGCCACGGCTAACTACGTGCCAGCAGCCGCGGTAATACGTAGGTGGCAAGCGTTGTCCGGATTTACTGGGTGTAAAGGGCGTGCAGCCGGGCAGACAAGTCAGATGTGAAATCCCGCGGCTTAACCGCGGAACTGCATTTGAAACTGTCGGTCTTGAGTACCGGAGAGGTCATCGGAATTCCTTGTGTAGCGGTGAAATGCGTAGATATAAGGAAGAACACCAGTGGCGAAGGCGGATGACTGGACGGCAACTGACGGTGAGGCGCGAAAGCGTGGGGAGCAAACA</t>
  </si>
  <si>
    <t>ASV725</t>
  </si>
  <si>
    <t>TGGGGAATATTGGGCAATGGGGGAAACCCTGACCCAGCAACGCCGCGTGAGGGAAGAAGGCTTTCGGGTTGTAAACCTCTTTTACCAGGGACGAAGGACGTGACGGTACCTGGAGAAAAAGCAACGGCTAACTACGTGCCAGCAGCCGCGGTAATACGTAGGTTGCAAGCGTTGTCCGGAATTACTGGGTGTAAAGGGCGTGTAGGCGGAGATGCAAGTTGGGAGTGAAATCCCGGGGCTTAACCCCGGAACTGCTTTCAAAACTGCATCCCTTGAGTATCGGAGAGGCAAGCGGAATTCCTAGTGTAGCGGTGAAATGCGTAGATATTAGGAGGAACACCAGTGGCGAAGGCGGCTTGCTGGACGACAACTGACGCTGAGGCGCGAAAGCGTGGGGAGCAAACA</t>
  </si>
  <si>
    <t>ASV726</t>
  </si>
  <si>
    <t>TGGGGAATATTGCACAATGGGGGGAACCCTGATGCAGCGACGCCGCGTGAAGGAAGAAGTATTTCGGTATGTAAACTTCTATCAGCAGGGAAGAAAATGACGGTACCTGACTAAGAAGCCCCGGCTAACTACGTGCCAGCAGCCGCGGTAATACGTAGGGGGCAAGCGTTATCCGGATTTACTGGGTGTAAAGGGAGCGTAGGCGGCGATGCAAGTCAGAAGTGAAAGCCCGGGGCTCAACTCCGGGACTGCTTTTGAAACTGTGTTGCTAGATTGCAGGAGAGGCAAGTGGAATTCCTAGTGTAGCGGTGAAATGCGTAGATATTAGGAGGAACACCAGTGGCGAAGGCGGCTTGCTGGACTGTGAATGACGCTGAGGCTCGAAAGCGTGGGGAGCAAACA</t>
  </si>
  <si>
    <t>ASV727</t>
  </si>
  <si>
    <t>TGGGGAATATTGCACAATGGGGGAAACCCTGATGCAGCGACGCCGCGTGGAGGAAGAAGGTCTTCGGATTGTAAACTCCTGTCCTTGGGGACGATAATGACGGTACCCAAGGAGGAAGCACCGGCTAACTACGTGCCAGCAGCCGCGGTAAAACGTAGGGTGCAAGCGTTGTCCGGAATTACTGGGTGTAAAGGGAGCGCAGGCGGATTGACAAGTTGGGAGTGAAAACTACGGGCTCAACCCGTAACCTGCTTTCAAAACTGTCAGTCTTGAGTGGTGTAGAGGTAGGCGGAATTCCCGGTGTAGCGGTGGAATGCGTAGATATCGGGAGGAACACCAGTGGCGAAGGCGGCCTACTGGGCACTAACTGACGCTGAGGCTCGAAAGCATGGGTAGCAAACA</t>
  </si>
  <si>
    <t>ASV728</t>
  </si>
  <si>
    <t>TAGGGAATTTTCGGCAATGGGCGAAAGCCTGACCGAGCAACGCCGCGTGAACGAAGAAGGTCTTCGGATTGTAAAGTTCTGTTATAGAGGAAGAATGGTGTACGAAGGAAATGGCGTACAAATGACGGTACTCTGTGAGGAAGCCACGGCTAACTACGTGCCAGCAGCCGCGGTAATACGTAGGTGGCGAGCGTTATCCGGAATCATTGGGCGTAAAGAGGGAGCAGGCGGCCTGGAGGGTCTATTGTTAAAAGGCAATGGCTTAACCATTGTAAGGCGAAGAAACCGGCAGGCTAGAGTTCTAAAGAGGATCGTGGAATTCCATGTGTAGCGGTGAAATGCGTAGATATATGGAGGAACACCAGTGGCGAAGGCGACGATCTGGGAAGAAACAGACGCTGAGTCCCGAAAGCGTGGGGAGCAAATA</t>
  </si>
  <si>
    <t>ASV729</t>
  </si>
  <si>
    <t>TGGGGAATATTGGGCAATGGGGGAAACCCTGACCCAGCAACGCCGCGTGAGGGAAGAAGGTTTTCGGATCGTAAACCTCTGTCCTTGGTGAAGAGGAGAAGACGGTAGCCAAGGAGGAAGCCCCGGCTAACTACGTGCCAGCAGCCGCGGTAATACGTAGGGGGCAAGCGTTGTCCGGAATGATTGGGCGTAAAGGGCGCGTAGGCGGCTCGGTAAGTCTGGAGTGAAAGTCCTGTTTTTAAGGCGGGAATTGCTTTGGATACTGTCGGGCTTGAGTGCAGGAGAGGTAAGTGGAATTCCCAGTGTAGCGGTGAAATGCGTAGAGATTGGGAGGAACACCAGTGGCGAAGGCGACTTACTGGACTGTAACTGACGCTGAGGCGCGAAAGTGTGGGGAGCAAACA</t>
  </si>
  <si>
    <t>ASV730</t>
  </si>
  <si>
    <t>TGGGGAATATTGGGCAATGGGCGCAAGCCTGACCCAGCAACGCCGCGTGAAGGAAGAAGGCCCTCGGGTTGTAAACTTCTTTTGTCAGGGACGAAGCAAGTGACGGTACCTGACGAATAAGCCACGGCTAACTACGTGCCAGCAGCCGCGGTAATACGTAGGTGGCAAGCGTTATCCGGATTTACTGGGTGTAAAGGGCGTGTAGGCGGGGAAGCAAGTCAGATGTGAAATTCCAGGGCTCAACCCTGGAACTGCATTTGAAACTGTTTTTCTTGAGTGATGGAGAGGCAGGCGGAATTCCGTGTGTAGCGGTGAAATGCGTAGATATACGGAGGAACACCAGTGGCGAAGGCGGCCTGCTGGACATTAACTGACGCTGAGGCGCGAAAGCGTGGGGAGCAAACA</t>
  </si>
  <si>
    <t>ASV731</t>
  </si>
  <si>
    <t>TGGGGAATATTGCACAATGGGGGAAACCCTGATGCAGCGACGCCGCGTGAGTGAAGAAGTATCTCGGTATGTAAAGCTCTATCAGCAGGGAAGAAAATGACGGTACCTGACTAAGAAGCCCCGGCTAACTACGTGCCAGCAGCCGCGGTAATACGTAGGGGGCAAGCGTTATCCGGATTTACTGGGTGTAAAGGGAGCGTAGACGGCATGGCAAGCCAGATGTGAAAACCCAGGGCTCAACCTTGGGATTGCATTTGGAACTGCCAGGCTGGAGTGCAGGAGAGGTAAGCGGAATTCCTAGTGTAGCGGTGAAATGCGTAGATATTAGGAGGAACACCAGTGGCGAAGGCGGCTTACTGGACTGTAACTGACGTTGAGGCTCGAAAGCGTGGGGAGCAAACA</t>
  </si>
  <si>
    <t>ASV732</t>
  </si>
  <si>
    <t>TGGGGGATATTGCACAATGGGGGGAACCCTGATGCAGCGACGCCGCGTGAGGGAAGAAGGTTTTCGGATTGTAAACCTCTGTCTTTGGTGACGAGAGTGACGGTAGCCAAGGAGGAAGCCACGGCTAACTACGTGCCAGCAGCCGCGGTAATACGTAGGTGGCAAGCGTTGTCCGGAATTACTGGGTGTAAAGGGAGCGTAGGCGGGAGATCAAGTTGGACGTTAAATTCATCGGCTCAACCGGTGCAAGCGTTCAAAACTGGTTTTCTTGAGTGGAGTAGAGGTAAGCGGAATTCCTAGTGTAGCGGTGAAATGCGTAAATATTAGGAGGAACACCAGTGGCGAAGGCGGCTTACTGGGCTTTAACTGACGCTGAGGCTCGAAAGCGTGGGTAGCAAACA</t>
  </si>
  <si>
    <t>ASV733</t>
  </si>
  <si>
    <t>TGGGGGATATTGCACAATGGGGGAAACCCTGATGCAGCGACGCCGCGTGAGGGAAGACGGTTTTCGGATTGTAAACCTCTGTCTTTGGGGACGAACAAATGACGGTACCCAAGGAGGAAGCCACGGCTAACTACGTGCCAGCAGCCGCGGTAATACGTAGGTGGCAAGCGTTGTCCGGAATTACTGGGTGTAAAGGGAGCGTAGGCGGGGAGACAAGTTGAATGTCTAAACTATCGGCTTAACTGATAGTCGCGTTCAAAACTATCACTCTTGAGTGCAGTAGAGGTAGGCGGAATTCCTAGTGTAGCGGTGAAATGCGTAGATATTAGGAGGAACACCAGTGGCGAAGGCGGCTTACTGGACGGTAACTGACGTTGAGGCTCGAAAGCGTGGGGAGCAAACA</t>
  </si>
  <si>
    <t>ASV734</t>
  </si>
  <si>
    <t>TGGGGAATATTGCACAATGGGGGAAACCCTGATGCAGCAACGCCGCGTGAGTGAAGAAGTATTTCGGTATGTAAAGCTCTATCAGCAGGGAAGAAGAAAGACGGTACCTGACTAAGAAGCCCCGGCTAACTACGTGCCAGCAGCCGCGGTAATACGTAGGGGGCAAGCGTTATCCGGATTTACTGGGTGTAAAGGGAGCGTAGACGGCTGTGCAAGTCTGAAGTGAAAGCCCGTGGCTCAACCGCGGAACTGCTTTGGAAACTGTATAGCTTGAGTACTGGAGAGGCAGGCGGAATTCCTAGTGTAGCGGTGAAATGCGTAGATATTAGGAGGAACACCAGTGGCGAAGGCGGCCTGCTGGACAGAAACTGACGTTGAGGCTCGAAAGCGTGGGGAGCAAACA</t>
  </si>
  <si>
    <t>ASV735</t>
  </si>
  <si>
    <t>TGGGGAATATTGCACAATGGGGGAAACCCTGATGCAGCAACGCCGCGTGAGTGAGGAAGTATTTCGGTATGTAAAGCTCTATCAGCAGGGAATAGAAAAGAAGGTACCTGAAAAAGAAGCCCCGGCTAACTACGTGCCAGCAGCCGCGGTAATACGTAGGGGGCAAGCGTTATCCGGATTTACTGGGTGTAAAGGGAGCGTAGACGGAAAGGCAAGTCAGAAGTGAAAACCCAAGGCTCAACCATGGGACTGCTTTTGAAACTGTCAAACTAGAGTACGGGAGAGGTAAGAGGAATTCCTAGTGTAGCGGTGAAATGCGTAGATATTAGGAGGAACACCAGTGGCGAAGGCGTCTTACTGGACCGAAACTGACGTTGAGGCTCGAAAGCGTGGGGAGCAAACA</t>
  </si>
  <si>
    <t>ASV736</t>
  </si>
  <si>
    <t>TGGGGAATATTGGGCAATGGGCGCAAGCCTGACCCAGCAACGCCGCGTGAAGGAAGAAGGCCCTCGGGTTGTAAACTTCTTTTATTCGGGACGAAGAAGTGACGGTACCGAATGAATAAGCCACGGCTAACTACGTGCCAGCAGCCGCGGTAATACGTAGGTGGCAAGCGTTATCCGGATTTACTGGGTGTAAAGGGCGTGTAGGCGGGACTGCAAGTCAGATGTGAAAACCATGGGCTCAACCCATGGCCTGCATTTGAAACTGTAGTTCTTGAGTGTTGGAGAGGCAGGCGGAATTCCGTGTGTAGCGGTGAAATGCGTAGATATACGGAGGAACACCAGTGGCGAAGGCGGCCTGCTGGACAATAACTGACGCTGAGGCGCGAAAGCGTGGGGAGCAAACA</t>
  </si>
  <si>
    <t>ASV737</t>
  </si>
  <si>
    <t>TGGGGGATATTGCGCAATGGGGGAAACCCTGACGCAGCAACGCCGCGTGAAGGAAGAAGGTTTTCGGATTGTAAACTTCTTTTCTGAGGGACGAATTTTGACGGTACCTCAGGAATAAGCTCCGGCTAACTACGTGCCAGCAGCCGCGGTAATACGTAGGGAGCGAGCGTTGTCCGGAATTACTGGGTGTAAAGGGCGTGTAGGCGGACTAGCAAGTCAGCTGTGAAATCCAGGGGCTCAACCCCTGGCCTGCAGTTGAAACTGTTAGCCTTGAGTGGTGGAGAGGAAAGCGGAATTCCTAGTGTAGCGGTGAAATGCGTAGATATTAGGAGGAACACCAGTGGCGAAGGCGGCTTTCTGGACACTAACTGACGCTGAGGCGCGAAAGCGTGGGGAGCAAACA</t>
  </si>
  <si>
    <t>ASV738</t>
  </si>
  <si>
    <t>TGAGGAATATTGGTCAATGGGCGGGAGCCTGAACCAGCCAAGTCGCGTGAGGGACGACGGTCCTATGGATTGTAAACCTCTTTTGTCGGGGAACAAAGGCGCCCACGGGTGGGCGGATGAGTGTACCCGAAGAAAAAGCATCGGCTAACTCCGTGCCAGCAGCCGCGGTAATACGGAGGATGCGAGCGTTATCCGGATTTATTGGGTTTAAAGGGTGCGTAGGCGGACAGTCAAGTCAGCGGTAAAAATGCGGTGCTCAACGCCGTACAGCCGTTGAAACTGGCAGTCTTGAGTGGGCGAGAAGTATGCGGAATGCGTGGTGTAGCGGTGAAATGCATAGATATCACGCAGAACTCCGATTGCGAAGGCAGCATACCGGCGCCCTACTGACGCTGAGGCACGAAAGCGTGGGTATCGAACA</t>
  </si>
  <si>
    <t>ASV739</t>
  </si>
  <si>
    <t>TTAGGAATATTCGTCAATGGGGGGAACCCTGAACGAGCAATGCCGCGTGAGTGATGAAGGCCCTATGGGTTGTAAAACTCTGTTGTTGAGAAAGAATGGTAAGATTAGGAAATGAGTCTTACTTGACGGTACTCTTCAAGAAAGCCACGGCTAACTACGTGCCAGCAGCCGCGGTAATACGTAGGTGGCGAGCGTTATCCGGATTTATTGGGCGTAAAGCGTGCGCAGGCGGCTTATTAAGTCTAAGATTAAAGCCCGGAGCTTAACTCCGGTTCGTCTTAGAAACTGATAGGCTTGAGTATGGTAGAGGCAAATGGAATTCCTAGTGTAGCGGTGGAATGCGTAGATATTAGGAGGAACACCAGTGGCGAAGGCGATTTGCTGGGCCATTACTGACGCTCATGCACGAAAGCGTGGGGAGCAAATA</t>
  </si>
  <si>
    <t>ASV740</t>
  </si>
  <si>
    <t>TAGGGAATATTGGGCAATGGGGGCAACCCTGACCCAGCAACGCCGCGTGAGGGAAGAAGGTCTTCGGATTGTAAACCTCTGTCCTTGGGGACGAAGGAAGTGACGGTACCCAAGGAGGAAGCTCCGGCTAACTACGTGCCAGCAGCCGCGGTAATACGTAGGGAGCAAGCGTTGTCCGGAATTACTGGGCGTAAAGGGTGCGTAGGCGGCATATTAAGTCATATGTGAAAACCCCATGCTTAAGATGGGAGGTGCATGTGAAACTGGTATGCTAGAGTACAGGAGAGGTAAGTGGAATTCCTAGTGTAGCGGTGAAATGCGTAGATATTAGGAGGAACACCAGTGGCGAAGGCGGCTTACTGGACTGAAACTGACGCTGAGGCACGAAAGCGTGGGGAGCAAACA</t>
  </si>
  <si>
    <t>ASV741</t>
  </si>
  <si>
    <t>Erysipelotrichaceae UCG-003</t>
  </si>
  <si>
    <t>TAGGGAATTTTCGGCAATGGGCGAAAGCCTGACCGAGCAACGCCGCGTGAAGGAAGAAGGAATTCGTTTTGTAAACTTCTGTCATAGAGGAAGAACGGTATGATCAGGGAATGGGTCATAAGTGACGGTACTCTATAAGAAAGCCACGGCTAACTACGTGCCAGCAGCCGCGGTAATACGTAGGTGGCGAGCGTTATCCGGAATTATTGGGCGTAAAGAGGGAGCAGGCGGCACTAAAGGTCTGTGGTGAAAGCCCGAAGCTTAACTTCGGTAAGCCATGGAAACCGTAGAGCTAGAGTGTGTGAGAGGATCGTGGAATTCCATGTGTAGCGGTGAAATGCGTAGATATATGGAGGAACACCAGTGGCGAAGGCGACGATCTGGCGCACAACTGACGCTCAGTCCCGAAAGCGTGGGGAGCAAATA</t>
  </si>
  <si>
    <t>ASV742</t>
  </si>
  <si>
    <t>TAGGGAATTTTCGGCAATGGGCGAAAGCCTGACCGAGCAACGCCGCGTGAGTGAAGAAGGCCTTCGGGTTGTAAAGCTCTGTTGTGAAGGAAGAACGGCTCATAGAGGGAATGCTATGGGAGTGACGGTACTTTACCAGAAAGCCACGGCTAACTACGTGCCAGCAGCCGCGGTAATACGTAGGTGGCGAGCGTTATCCGGAATTATTGGGCGTAAAGGGTGCGCAGGCGGTTTGTTAAGTTTAAGGTGAAAGCGTGGGGCTTAACCCCATATAGCCTTAGAAACTGACAGACTAGAGTACAGGAGAGGGCAATGGAATTCCATGTGTAGCGGTAAAATGCGTAGATATATGGAGGAACACCAGTGGCGAAGGCGGTTGCCTGGCCTGTAACTGACGCTCATGCACGAAAGCGTGGGGAGCAAATA</t>
  </si>
  <si>
    <t>ASV743</t>
  </si>
  <si>
    <t>TGGGGAATATTGCACAATGGGGGAAACCCTGATGCAGCGACGCCGCGTGAAGGAAGAAGTATCTCGGTATGTAAACTTCTATCAGCAGGGAAGAAAATGACGGTACCTGACCAAGAAGCCCCGGCTAACTACGTGCCAGCAGCCGCGGTAATACGTAGGGGGCAAGCGTTATCCGGATTTACTGGGTGTAAAGGGAGCGTAGGCGGTTTGGCAAGTCAGAAGTGAAAGCCCGGGGCTCAACTCCGGGACTGCTTTTGAAACTGTTAGACTAGATTGCAGGAGAGGTAAGTGGAATTCCTAGTGTAGCGGTGAAATGCGTAGATATTAGGAGGAACACCAGTGGCGAAGGCGGCTTACTGGACTGTGAATGACGCTGAGGCTCGAAAGCGTGGGGAGCAAACA</t>
  </si>
  <si>
    <t>ASV744</t>
  </si>
  <si>
    <t>Hungateiclostridiaceae</t>
  </si>
  <si>
    <t>F_Hungateiclostridiaceae</t>
  </si>
  <si>
    <t>TGGGGAATATTGCACAATGGGGGGAACCCTGATGCAGCAACGCCGCGTGAAGGAAGAAGGCCTTCGGGTTGTAAACTTCTTTGACAGGGGACGAAGGAAGTGACGGTACCCTGATAACAAGCCACGGCTAACTACGTGCCAGCAGCCGCGGTAATACGTAGGTGGCAAGCGTTGTCCGGATTTACTGGGTGTAAAGGGCGCGTAGGCGGGTCTGCAAGTCAGATGTGAAATGCCGGGGCTTAACTCCGGAACTGCATCTGAAACTGTGGATCTTGAGTACTGGAGAGGAAAGTGGAATTCCTAGTGTAGCGGTGAAATGCGTAGATATTAGGAGGAACACCGGTGGCGAAGGCGGCTTTCTGGACAGAAACTGACGCTGAGGCGCGAAAGCGTGGGGAGCAAACA</t>
  </si>
  <si>
    <t>ASV745</t>
  </si>
  <si>
    <t>TCGGGAATATTGCGCAATGGAGGAAACTCTGACGCAGTGACGCCGCGTGCAGGAAGAAGGTTTTCGGATTGTAAACTGCTTTAGACAGGGAAGAAACAAGACAGTACCTGTAAAATAAGCTCCGGCTAACTACGTGCCAGCAGCCGCGGTAATACGTAGGGAGCAAGCGTTATCCGGATTTATTGGGTGTAAAGGGTGCGTAGACGGGAAGACAAGTTGGTTGTGAAATCCCTCGGCTTAACCGAGGAACTGCAACCAAAACTATCTTTCTTGAGTGTTGGAGAGGAAAGTGGAATTCCTAGTGTAGCGGTGAAATGCGTAGATATTAGGAGGAACACCAGTGGCGAAGGCGACTTTCTGGACAATAACTGACGTTGATGCACGAAAGTGTGGGGAGCAAACA</t>
  </si>
  <si>
    <t>ASV746</t>
  </si>
  <si>
    <t>TGGGGAATATTGCACAATGGGGGAAACCCTGATGCAGCAACGCCGCGTGAGTGAAGAAGTATTTCGGTATGTAAAGCTCTATCAGCAGGGAAGAAAATGACGGTACCTGACTAAGAAGCCCCGGCTAACTACGTGCCAGCAGCCGCGGTAATACGTAGGGGGCAAGCGTTATCCGGATTTACTGGGTGTAAAGGGAGCGTAGACGGCATGGCAAGCCAGATGTGAAAACCCAGGGCTCAACCTTGGGATTGCATTTGGAACTGCCAGGCTGGAGTGCAGGAGAGGTAAGCGGAATTCCTAGTGTAGCGGTGAAATGCGTAGATATTAGGAGGAACACCAGTGGCGAAGGCGGCTTACTGGACTGTAACTGACGTTGAGGCTCGAAAGCGTGGGGAGCAAACA</t>
  </si>
  <si>
    <t>ASV747</t>
  </si>
  <si>
    <t>TGGGGAATATTGCACAATGGGGGAAACCCTGATGCAGCAACGCCGCGTGAGTGAAGAAGTATTTCGGTATGTAAAGCTCTATCAGCAGGGAAGAAAATGACGGTACCTGACTAAGAAGCCCCGGCTAAATACGTGCCAGCAGCCGCGGTAATACGTATGGGGCAAGCGTTATCCGGATTTACTGGGTGTAAAGGGAGCGTAGGCGGCTTAGCAAGCCTGATGTGAAATACCGGGGCCCAACCCCGGGGCTGCATTGGGAACTGTTAGGCTGGAGTGCCGGAGAGGCAGGCGGAATTCCTAGTGTAGCGGTGAAATGCGTAGATATTAGGAGGAACACCAGTGGCGAAGGCGGCCTGCTGGACGGTGACTGACGCTGAGGCTCGAAAGCGTGGGGAGCAAACA</t>
  </si>
  <si>
    <t>ASV748</t>
  </si>
  <si>
    <t>TGGGGAATATTGGGCAATGGGCGCAAGCCTGACCCAGCAACGCCGCGTGAAGGAAGAAGGCTTTCGGGTTGTAAACTTCTTTTCTGGGGGACGAAGCAAGTGACGGTACCCCAGGAATAAGCCACGGCTAACTACGTGCCAGCAGCCGCGGTAATACGTAGGTGGCAAGCGTTATCCGGATTTATTGGGTGTAAAGGGCGTGTAGGCGGGAGTGCAAGTCAGATGTGAAAACTATGGGCTCAACCCATAGCCTGCATTTGAAACTGTACTTCTTGAGTGCTGGAGAGGCAATCGGAATTCCGTGTGTAGCGGTGAAATGCGTAGATATACGGAGGAACACCAGTGGCGAAGGCGGATTGCTGGACAGTAACTGACGCTGAGGCGCGAAAGCGTGGGGAGCAAACA</t>
  </si>
  <si>
    <t>ASV749</t>
  </si>
  <si>
    <t>O_Lactobacillales</t>
  </si>
  <si>
    <t>TAGGGAATCTTCCACAATGGGCGAAAGCCTGATGGAGCAACGCCGCGTGGGTGAAGAAGGTCTTCGGATCGTAAAACCCTGTTGTTAGAGAAGAAAGTGCGTGAGAGTAACTGTTCACGTTTC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AACA</t>
  </si>
  <si>
    <t>ASV750</t>
  </si>
  <si>
    <t>GGGGGAATATTGGGCAATGGGGGAAACCCTGACCCAGCAACGCCGCGTGAAGGAAGAAGGCCTTCGGGTTGTAAACTTCTGTGACAGGGGACGAAGGAAGTGACGGTACCCTGAGAGGAAGCTCCGGCAAACTACGTGCCAGCAGCCGCGGTAATACGTAGGGAGCGAGCGTTGTCCGGAATTACTGGGCGTAAAGGGCGCGTAGGCGGTAGATCAAGTCGCATGTGAAATACCCGGGCTCAACCTGGGGGGTGCATGCGAAACTGGAATACTTGAGTGCGGTAGAGGAAAGTGGAATTCCTAGTGTAGCGGTGAAATGCGTAGATATTAGGAGGAACACCAGTGGCGAAGGCGACTTTCTGGGCCGTAACTGACGCTGAGGCGCGAAAGCGTGGGGAGCAAACA</t>
  </si>
  <si>
    <t>ASV751</t>
  </si>
  <si>
    <t>TGAGGAATATTGGTCAATGGGCGGGAGCCTGAACCAGCCAAGCCGCGTGAGGGAAGAAGGCCCTACGGGTCGTAAACCTCTTTTGCCGGGGAACAAAAGCGGGTATGCATACCCGTATGAGTGTACCCGGAGAAAAAGCATCGGCTAACTCCGTGCCAGCAGCCGCGGTAATACGGAGGATGCGAGCGTTATCCGGATTTATTGGGTTTAAAGGGTGCGTAGGCGGCATTTCAAGTCAGCGGTAAAATTGCGGGGCTCAACCCCGTATAGCCGTTGAGACTGAGGAGCTAGAGACGGCGAGAGGTACGCGGAATGCGCAGTGTAGCGGTGAAATGCATAGATATTGCGCAGAACTCCGATTGCGAAGGCAGCGTACTGGCGCCGGACTGACGCTGAGGCACGAAAGCGTGGGGATCGAACA</t>
  </si>
  <si>
    <t>ASV752</t>
  </si>
  <si>
    <t>TGGGGGATATTGCACAATGGGCGAAAGCCTGATGCAGCGACGCCGCGTGAGGGAAGACGGCCTTCGGGTTGTAAACCTCTGTCATTCGGGACGAATTAGATGACGGTACCGAAGAAGGAAGCTCCGGCTAACTACGTGCCAGCAGCCGCGGTAATACGTAGGGAGCGAGCGTTGTCCGGAATTACTGGGTGTAAAGGGAGCGTAGGCGGGAAAGCAAGTTGGAAGTGAAATGCATGGGCTTAACCCATGAGCTGCTTTCAAAACTGTTTTTCTTGAGTGAAGTAGAGGCAGGCGGAATTCCTAGTGTAGCGGTGAAATGCGTAGATATTAGGAGGAACACCAGTGGCGAAGGCGGCCTGCTGGGCTTTAACTGACGCTGAGGCTCGAAAGCGTGGGTAGCAAACA</t>
  </si>
  <si>
    <t>ASV753</t>
  </si>
  <si>
    <t>TGGGGAATATTGCGCAATGGGGGAAACCCTGACGCAGCAACGCCGCGTGATTGAAGAAGGCCTTCGGGTTGTAAAGATCTTTAATCAGGGACGAAAAATGACGGTACCTGAAGAATAAGCTCCGGCTAACTACGTGCCAGCAGCCGCGGTAATACGTAGGGAGCGAGCGTTATCCGGATTTACTGGGTGTAAAGGGCGCGCAGGCGGGCCGGCAAGTTGGAAGTGAAATCCCGGGGCTTAACTCCGGAACTGCTTTCAAAACTGCTGGTCTTGAGTGATGGAGAGGCAGGCGGAATTCCGTGTGTAGCGGTGAAATGCGTAGATATACGGAGGAACACCAGTGGCGAAGGCGGCCTGCTGGACATTAACTGACGCTGAGGCGCGAAAGCGTGGGGAGCAAACA</t>
  </si>
  <si>
    <t>ASV754</t>
  </si>
  <si>
    <t>TGGGGAATATTGCACAATGGGGGAAACCCTGATGCAGCGACGCCGCGTGAGCGAAGAAGTATTTCGGTATGTAAAGCTCTATCAGCAGGGAAGAAGAAAGACGGTACCTGACTAAGAAGCCCCGGCTAACTACGTGCCAGCAGCCGCGGTAATACGTAGGGGGCAAGCGTTATCCGGATTTACTGGGTGTAAAGGGAGCGTAGGTGGCATGGTAAGCCAGAAGTGAAAACCCAGGGCTCAACTCTGTGGATTGCTTTTGGAACTATCAGGCTGGAGTGCTGGAGGGGTAAGCGGAATTCCTAGTGTAGCGGTGAAATGCGTAGATATTAGGAGGAACACCGGTGGCGAAGGCGGCTTACTGGACAGAAACTGACACTGAGGCTCGAAAGCGTGGGGAGCAAACA</t>
  </si>
  <si>
    <t>ASV755</t>
  </si>
  <si>
    <t>TGGGGGATATTGCACAATGGAGGGAACTCTGATGCAGCGACGCCGCGTGAGGGAAGAAGGTTTTCGGATTGTAAACCTCTGTCTTCGGTGACGAAACGAGACGGTAGCCGAGGAGGAAGCCACGGCTAACTACGTGCCAGCAGCCGCGGTAATACGTAGGTGGCAAGCGTTGTCCGGAATTACTGGGTGTAAAGGGAGCGTAGGCGGGAAAGCAAGTTGAATGTTTAAGGTACGGGCTCAACCTGTACAAGCGTTCAAAACTGTTTTTCTTGAGTGGAGTAGAGGTAAGCGGAATTCCTAGTGTAGCGGTGAAATGCGTAAATATTAGGAGGAACACCAGTGGCGAAGGCGGCTTACTGGGCTTTAACTGACGCTGAGGCTCGAAAGCGTGGGTAGCAAACA</t>
  </si>
  <si>
    <t>ASV756</t>
  </si>
  <si>
    <t>TGGGGAATCTTGCACAATGGGCGAAAGCCTGATGCAGCGACGCCGCGTGGGCGAAGAAGGCCTTTGGGCCGTAAAGCCCTGTCGGGAGGGAAGAAGGAAGCGACGGTACCTCCCAAGGAAGCCCCGGCTAACTACGTGCCAGCAGCCGCGGTAACACGTAGGGGGCGAGCGTTATCCGGAATCATTGGGCGTAAAGGGTGCGTAGGCGGCCTTTTAAGCGCGGGGTCTAAGGCGGTGGCCCAACCACCGTTCGCCCCGCGAACTGGAGGGCTAGAGTGTCGGAGAGGGAAGCGGAATTCCTAGTGTAGCGGTGAAATGCGTAGATATTAGGAGGAACACCAGTGGCGAAGGCGGCTTCCTGGACGAAGACTGACGCTGAGGCACGAAAGCGTGGGGAGCGAACA</t>
  </si>
  <si>
    <t>ASV757</t>
  </si>
  <si>
    <t>TGGGGGATATTGCACAATGGGGGAAACCCTGATGCAGCAACGCCGCGTGAGGGAAGAAGGTCTTCGGATTGTAAACCTAAGTAGTCAGGGACGAAAGAAATGACGGTACCTGAAGAGTAAGCTCCGGCTAACTACGTGCCAGCAGCCGCGGTAATACGTAGGGAGCGAGCGTTGTCCGGATTTACTGGGTGTAAAGGGTGCGTAGGCGGGATGGCAAGTCAGATGTGAAATGCCGGGGCTCAACCCCGGAGCTGCATTTGAAACTGTCGTTCTTGAGTGAAGTAGAGGCAGGCGGAATTCCTAGTGTAGCGGTGAAATGCGTAGATATTAGGAGGAACACCAGTGGCGAAGGCGGCCTGCTGGGCTTTAACTGACGCTGAGGCACGAAAGCATGGGGAGCAAACA</t>
  </si>
  <si>
    <t>ASV758</t>
  </si>
  <si>
    <t>TGGGGAATATTGCACAATGGGCGGAAGCCTGATGCAGCGACGCCGCGTGAGTGAAGAAGTATCTCGGTATGTAAAGCTCTATCAGCAGGGAAGAAAATGACGGTACCTGACTAAGAAGCCCCGGCTAACTACGTGCCAGCAGCCGCGGTAATACGTAGGGGGCAAGCGTTATCCGGATTTACTGGGTGTAAAGGGAGCGTAGACGGCGACACAAGTCTGGAGTGAAAGCCCGGGGCCCAACCCCGGGACTGCTTTGGAAACTGTGCTGCTGGAGTGCAGGAGAGGTAAGTGGAATTCCTAGTGTAGCGGTGAAATGCGTAGATATTAGGAGGAACACCAGTGGCGAAGGCGGCTTACTGGACTGTAACTGACGTTGAGGCTCGAAAGCGTGGGGAGCAAACA</t>
  </si>
  <si>
    <t>ASV759</t>
  </si>
  <si>
    <t>TGGGGAATATTGCACAATGGGGGAAACCCTGATGCAGCGACGCCGCGTGAGTGAAGAAGTATTTCGGTATGTAAAGCTCTATCAGCAGGGAAGATGATGACGGTACCTGAGTAAGAAGCCCCGGCTAACTACGTGCCAGCAGCCGCGGTAATACGTAGGGGGCAAGCGTTATCCGGATTTACTGGGTGTAAAGGGAGCGTAGACGGCATGGCAAGTCTGAAGTGAAAGCCCGGGGCTCAACCGCGGGACTGCTTTGGAAACTGTTAAGCTGGAGTGCAGGAGAGGTAAGTGGAATTCCTAGTGTAGCGGTGAAATGCGTAGATATTAGGAGGAACACCAGTGGCGAAGGCGGCTTACTGGACTGTAACTGACGTTGAGGCTCGAAAGCGTGGGGAGCAAACA</t>
  </si>
  <si>
    <t>ASV760</t>
  </si>
  <si>
    <t>TGGGGAATATTGCACAATGGGGGAAACCCTGATGCAGCGACGCCGCGTGAGGGAAGAAGGTTTTCGGATTGTAAACCTCTGTCCTTGGTGACGAAATAAGACGGTAGCCAAGGAGGAAGCCACGGCTAACTACGTGCCAGCAGCCGCGGTAATACGTAGGTGGCAAGCGTTGTCCGGAATTACTGGGTGTAAAGGGAGCGTAGGCGGGAAGATAAGTTGGACGTCTAATCTATCGGCTCAACCGATAGTCGCGTTCAAAACTGTTTTTCTTGAGTGAAGTAGAGGTAAGCGGAATTCCTAGTGTAGCGGTGAAATGCGTAAATATTAGGAGGAACACCAGTGGCGAAGGCGGCTTACTGGGCTTTAACTGACGCTGAGGCTCGAAAGCGTGGGTAGCAAACA</t>
  </si>
  <si>
    <t>ASV761</t>
  </si>
  <si>
    <t>TGGGGAATATTGGGCAATGGACGCAAGTCTGACCCAGCAACGCCGCGTGAAGGAAGAAGGCTTTCGGGTTGTAAACTTCTTTTAAGGGGGAAGAGCAGAAGACGGTACCCCTTGAATAAGCCACGGCTAACTACGTGCCAGCAGCCGCGGTAATACGTAGGTGGCAAGCGTTGTCCGGATTTACTGGGTGTAAAGGGCGTGCAGCCGGAGAGACAAGTCAGATGTGAAATCCACGGGCTCAACCCGTGAACTGCATTTGAAACTGTTTCCCTTGAGTGTCGGAGAGGTAATCGGAATTCCTAGTGTAGCGGTGAAATGCGTAGATATTAGGAAGAACACCAGTGGCGAAGGCGGATTACTGGACGATAACTGACGGTGAGGCGCGAAAGCGTGGGGAGCAAACA</t>
  </si>
  <si>
    <t>ASV762</t>
  </si>
  <si>
    <t>TGGGGAATATTGGGCAATGGGCGCAAGCCTGACCCAGCAACGCCGCGTGAAGGAAGAAGGCTTTCGGGTTGTAAACTTCTTTTAAGAGGGAAGAGAAGAAGACGGTACCTCTTGAATAAGCCACGGCTAACTACGTGCCAGCAGCCGCGGTAATACGTAGGTGGCAAGCGTTGTCCGGATTTACTGGGTGTAAAGGGCGTGCAGCCGGGCTGACAAGTCAGATGTGAAATCCCGCGGCTCAACCGCGGAACTGCATTTGAAACTGTCAGTCTTGAGTACCGGAGAGGTCATCGGAATTCCTTGTGTAGCGGTGAAATGCGTAGATATAAGGAAGAACACCAGTGGCGAAGGCGGATGACTGGACGGCAACTGACGGTGAGGCGCGAAAGCGTGGGGAGCAAACA</t>
  </si>
  <si>
    <t>ASV763</t>
  </si>
  <si>
    <t>TAAGGGATATTGGTCAATGGGGGAAACCCTGAACCAGCAACGCCGCGTGAGGGAAGACGGTTTTCGGATTGTAAACCTCTGTCCTCTGTGAAGATGATGACGGTAGCAGAGGAGGAAGCTCCGGCTAACTACGTGCCAGCAGCCGCGGTAATACGTAGGGAGCGAGCGTTGTCCGGATTTACTGGGTGTAAAGGGTGCGTAGGCGGCTCTGTAAGTCAGAAGTGAAATCCATGGGCTCAACCCATGAACTGCTTTTGAAACTGTGGAGCTTGAGTGAAGTAGAGGTAGGCGGAATTCCCGGTGTAGCGGTGAAATGCGTAGAGATCGGGAGGAACACCAGTGGCGAAGGCGGCCTACTGGGCTTTAACTGACGCTGAGGCACGAAAGCGTGGGTAGCAAACA</t>
  </si>
  <si>
    <t>ASV764</t>
  </si>
  <si>
    <t>TGGGGAATATTGCACAATGGGGGAAACCCTGATGCAGCGACGCCGCGTGAGTGAAGAAGTATTTCGGTATGTAAAGCTCTATCAGCAGGGAAGAAGCAAGACGGTACCTGACTAAGAAGCCCCGGCTAACTACGTGCCAGCAGCCGCGGTAATACGTAGGGGGCAAGCGTTATCCGGATTTACTGGGTGTAAAGGGAGCGTAGACGGTATGGCAAGTCTGAAGTGAAAGCCCAGGGCTTAACCCTGGGACTGCTTTGGAAACTGTTAGACTAGAGTGCTGGAGAGGTAAGTGGAATTCCTAGTGTAGCGGTGAAATGCGTAGATATTAGGAGGAACACCAGTGGCGAAGGCGGCTTACTGGACAGTAACTGACGTTGAGGCTCGAAAGCGTGGGGAGCAAACA</t>
  </si>
  <si>
    <t>ASV765</t>
  </si>
  <si>
    <t>TAGGGAATTTTCGTCAATGGGGGGAACCCTGAACGAGCAATGCCGCGTGAGTGAAGAAGGTCTTCGGATCGTAAAGCTCTGTTGTAAGCGAAGAACGGTCCGCATAGGAAATGATGCGGGAGTGACGGTAGCTTACCAGAAAGCCACGGCTAACTACGTGCCAGCAGCCGCGGTAATACGTAGGTGGCGAGCGTTATCCGGAATCATTGGGCGTAAAGGGTGCGTAGGTGGCGGATTAAGTCCGTAGTAAAAGGCATTGGCTCAACCAATGTAAGCTATGGAAACTGGTCGGCTGGAGTGCAGAAGAGGGCGATGGAATTCCATGTGTAGCGGTAAAATGCGTAGATATATGGAGGAACACCAGTGGCGAAGGCGGTCGCCTGGTCTGCAACTGACACTGAGGCACGAAAGCGTGGGGAGCAAATA</t>
  </si>
  <si>
    <t>ASV766</t>
  </si>
  <si>
    <t>TGGGGAATATTGCACAATGGGGGAAACCCTGATGCAGCGACGCCGCGTGAGCGAAGAAGTATTTCGGTATGTAAAGCTCTATCAGCAGGGAAGAAACTGACGGTACCTGACTAAGAAGCACCGGCTAAATACGTGCCAGCAGCCGCGGTAATACGTATGGTGCAAGCGTTATCCGGATTTACTGGGTGTAAAGGGAGCGTAGACGGAGTGGCAAGTCTGGAGTGAAAACCCAGGGCTCAACCCTGGGACTGCTTTGGAAACTGTCAATCTAGAGTGCTGGAGAGGTAAGTGGAATTCCTAGTGTAGCGGTGAAATGCGTAGATATTAGGAGGAACACCAGTGGCGAAGGCGGCTTACTGGACAGTGACTGACGTTGAGGCTCGAAAGCGTGGGGAGCAAACA</t>
  </si>
  <si>
    <t>ASV767</t>
  </si>
  <si>
    <t>TGGGGGATATTGCACAATGGAGGAAACTCTGATGCAGCGACGCCGCGTGAGGGAAGACGGTTTTCGGATTGTAAACCTCTGTCTTCAGGGACGAACAAATGACGGTACCTGAGGAGGAAGCTCCGGCTAACTACGTGCCAGCAGCCGCGGTAATACGTAGGGAGCAAGCGTTGTCCGGAATTACTGGGTGTAAAGGGAGCGTAGGCGGGAATGCAAGTTGAATGTCAAATCTACCGGCTCAACTGGTAGTCGCGTTCAAAACTGCGTTTCTTGAGTGAAGTAGAGGCAGGCGGAATTCCTAGTGTAGCGGTGAAATGCGTAGATATTAGGAGGAACACCAGTGGCGAAGGCGGCCTGCTGGGCTTTTACTGACGCTGAGGCTCGAAAGTGTGGGTAGCAAACA</t>
  </si>
  <si>
    <t>ASV768</t>
  </si>
  <si>
    <t>TGGGGGATATTGCACAATGGGGGAAACCCTGATGCAGCGACGCCGCGTGAGCGAAGAAGTATTTCGGTATGTAAAGCTCTATCAGCAGGGAAGAAAATGACGGTACCTGACTAAGAAGCTCCGGCTAAATACGTGCCAGCAGCCGCGGTAATACGTATGGAGCAAGCGTTATCCGGATTTACTGGGTGTAAAGGGAGCGTAGGCGGTAAGGCAAGTCTGATGTGAAAGGCCAGGGCTCAACCCTGGGACTGCATTGGAAACTGTTTAACTGGAGTGTCGGAGGGGCAAGTGGAATTCCTAGTGTAGCGGTGAAATGCGTAGATATTAGGAGGAACACCAGTGGCGAAGGCGGCTTGCTGGACGATGACTGACGCTGAGGCTCGAAAGCGTGGGGAGCAAACA</t>
  </si>
  <si>
    <t>ASV769</t>
  </si>
  <si>
    <t>TGGGGAATATTGCACAATGGGGGAAACCCTGATGCAGCGACGCCGCGTGAGTGAAGAAGTATTTCGGTATGTAAAGCTCTATCAGCAGGGAAGAAGCAGACGGTACCTGACTAAGAAGCCCCGGCTAACTACGTGCCAGCAGCCGCGGTAATACGTAGGGGGCAAGCGTTATCCGGATTTACTGGGTGTAAAGGGAGCGTAGACGGCTAAGCAAGTCTGAAGTGAAAGCCCGGGGCTTAACCCCGGGACTGCTTTGGAAACTGTTAAGCTAGAGTGCTGGAGAGGTAAGTGGAATTCCTAGTGTAGCGGTGAAATGCGTAGATATTAGGAGGAACACCAGTGGCGAAGGCGGCTTACTGGACAGTAACTGACGTTGAGGCTCGAAAGCGTGGGGAGCAAACA</t>
  </si>
  <si>
    <t>ASV770</t>
  </si>
  <si>
    <t>TGGGGAATATTGCACAATGGGGGAAACCCTGATGCAGCGACGCCGCGTGAGCGAAGAAGTATTTCGGTATGTAAAGCTCTATCAGCAGGGAAGAAGAAAGACGGTACCTGACTAAGAAGCCCCGGCTAACTACGTGCCAGCAGCCGCGGTAATACGTAGGGGGCAAGCGTTATCCGGATTTACTGGGTGTAAAGGGAGCGTAGGTGGCATGGTAAGCCAGAAGTGAAAACCCGGGGCTCAACTCCGCGGATTGCTTTTGGAACTATCAGGCTGGAGTGCTGGAGGGGTAAGCGGAATTCCTGGTGTAGCGGTGAAATGCGTAGATATCAGGAGGAACACCGGTGGCGAAGGCGGCTTACTGGACAGTAACTGACACTGAGGCTCGAAAGCGTGGGGAGCAAACA</t>
  </si>
  <si>
    <t>ASV771</t>
  </si>
  <si>
    <t>TGGGGAATATTGCACAATGGGGGGAACCCTGATGCAGCGACGCCGCGTGAAGGAAGAAGTATTTCGGTATGTAAACTTCTATCAGCAGGGAAGAAAATGACGGTACCTGACTAAGAAGCCCCGGCTAACTACGTGCCAGCAGCCGCGGTAATACGTAGGGGGCAAGCGTTATCCGGATTTACTGGGTGTAAAGGGAGCGTAGGCGGCGATGCAAGTCAGAAGTGAAAGCCCGTAGCTCAACTACGGGACTGCTTTTGAAACTGTATTGCTAGATTGCAGGAGAGGTAAGTGGAATTCCTAGTGTAGCGGTGAAATGCGTAGATATTAGGAGGAACACCAGTGGCGAAGGCGGCTTACTGGACTGTAAATGACGCTGAGGCTCGAAAGCGTGGGGAGCAAACA</t>
  </si>
  <si>
    <t>ASV772</t>
  </si>
  <si>
    <t>TGGGGAATATTGCACAATGGGGGGAACCCTGATGCAGCGACGCCGCGTGAGTGAAGAAGTCATTCGTGATGTAAAGCTCTATCAGCAGGGAAGAAAATGACGGTACCTGACCAAGAAGCCCCGGCTAACTACGTGCCAGCAGCCGCGGTAATACGTAGGGGGCAAGCGTTATCCGGATTTACTGGGTGTAAAGGGAGCGTAGACGGTGATGCAAGTCTGGAGTGAAATGCAGGGGCCCAACCCCTGAACTGCTTTGGAAACTGTGTGACTGGAGTGCAGGAGAGGTAAGTGGAATTCCTAGTGTAGCGGTGAAATGCGTAGATATTAGGAGGAACACCAGTGGCGAAGGCGGCTTACTGGACTGTAACTGACGTTGAGGCTCGAAAGCGTGGGGAGCAAACA</t>
  </si>
  <si>
    <t>ASV773</t>
  </si>
  <si>
    <t>TTAGGAATATTCGTCAATGGGGGAAACCCTGAACGAGCAATGCCGCGTGAACGATGAAGGCCCTCCGGGTTGTAAAGTTCTGTTGTTTGGAAAGAATCTCATGTATAGGAAATGATACATGACTGACGGTACCATTCAAGAAAGCCACGGCTAACTACGTGCCAGCAGCCGCGGTAATACGTAGGTGGCGAGCGTTATCCGGATTTATTGGGCGTAAAGCGTCCGCAGCCGGTTTATTAAGTCCAGAATCAAAGTCCGAAGCTCAACTTCGGTTCGTTTTGGAAACTGATAGGCTTGAGTGTGGTAGAGGCAAGTGGAACTTCTAGTGTAGCGGTAAAATGCGTAGATATTAGAAAGAACACCAGTGGCGAAGGCGACTTGCTAGGCCATTACTGACGGTCAGGGACGAAAGCGTGGGGAGCAAATA</t>
  </si>
  <si>
    <t>ASV774</t>
  </si>
  <si>
    <t>TGGGGAATATTGGGCAATGGGCGAAAGCCTGACCCAGCAACGCCGCGTGAAGGAAGAAGGCCTTCGGGTTGTAAACTTCTTTTAAGAGGGACGAAGAAAGTGACGGTACCTCTTGAATAAGCCACGGCTAACTACGTGCCAGCAGCCGCGGTAATACGTAGGTGGCGAGCGTTATCCGGATTTACTGGGTGTAAAGGGCGCGTAGGCGGGAATGCAAGTCAGATGTGAAATCCAGGGGCTCAACCCTTGAACTGCATTTGAAACTGTATTTCTTGAGTGTCGGAGAGGTTGACGGAATTCCTAGTGTAGCGGTGAAATGCGTAGATATTAGGAGGAACACCAGTGGCGAAGGCGGTCAACTGGACGATAACTGACGCTGAGGCGCGAAAGCGTGGGGAGCAAACA</t>
  </si>
  <si>
    <t>ASV775</t>
  </si>
  <si>
    <t>TGAGGAATATTGGTCAATGGGCGCAAGCCTGAACCAGCCAAGTCGCGTGAGGGAAGACGGTCCTATGGATTGTAAACCTCTTTTGTCGGGGAGCAAAGCGCGGTACGAGTACCGCGAAGGAGAGTACCCGAAGAAAAAGCATCGGCTAACTCCGTGCCAGCAGCCGCGGTAATACGGAGGATGCGAGCGTTATCCGGATTTATTGGGTTTAAAGGGTGCGTAGGCGGATTTGTAAGTCAGCGGTAAAAATGCGGTGCTCAACGCCGTATCGCCGTTGAAACTGCAGGTCTTGAGTGAGCGAGAAGTATGCGGAATGCGTGGTGTAGCGGTGAAATGCATAGATATCACGCAGAACTCCGATTGTGAAGGCAGCATACCGGCGCTCAACTGACGCTGAGGCACGAAAGCGTGGGGATCGAACA</t>
  </si>
  <si>
    <t>ASV776</t>
  </si>
  <si>
    <t>TCGGGAATATTGCGCAATGGAGGAAACTCTGACGCAGTGACGCCGCGTATGGGAAGAAGGTTTTCGGATTGTAAACCATTTTAGACAGGGAAGAAAAAAGACAGTACCTGTAGAATAAGCTCCGGCTAACTACGTGCCAGCAGCCGCGGTAATACGTAGGGAGCAAGCGTTGTCCGGATTTATTGGGTGTAAAGGGTGCGTAGACGGGAATGCAAGTTGGTTGTGAAATCCCTCGGCTTAACTGAGGAACTGCAACCAAAACTGTATTTCTTGAGTGCTGGAGAGGAAAGTGGAATTCCTAGTGTAGCGGTGAAATGCGTAGATATTAGGAGGAACATCAGTGGCGAAGGCGACTTTCTGGACAGTAACTGACGTTGAGGCACGAAAGTGTGGGGAGCAAACA</t>
  </si>
  <si>
    <t>ASV777</t>
  </si>
  <si>
    <t>TCGGGAATATTGCGCAATGGAGGAAACTCTGACGCAGTGACGCCGCGTATAGGAAGAAGTTTTTCGGAATGTAAACTATTGTCGTTAGGGAAGAGAAAGGACAGTACCTAAGGAGGAAGCTCCGGCTAACTACGTGCCAGCAGCCGCGGTAATACGTAGGGAGCGAGCGTTATCCGGAATTATTGGGTGTAAAGGGTGCGTAGACGGGAGAGCAAGTTAGTTGTGAAATCCCTCGGCTTAACTGAGGAACTGCAACTAAAACTACGCTTCTTGAGTGCAGGAGAGGTAAGTGGAATTCCTAGTGTAGCGGTGAAATGCGTAGATATTAGGAGGAACACCAGTGGCGAAGGCGACTTACTGGACTGTAACTGACGTTGAGGCACGAAAGTGTGGGGAGCAAACA</t>
  </si>
  <si>
    <t>ASV778</t>
  </si>
  <si>
    <t>TGAGGGATATTGGTCAATGGGGGAAACCCTGAACCAGCAACGCCGCGTGAGGGAAGACGGTCTTCGGATTGTAAACCTTTGTCCTCTGTGAAGATAGTGACGGTAGCAGAGGAGGAAGCTCCGGCTAACTACGTGCCAGCAGCCGCGGTAATACGTAGGGAGCGAGCGTTGTCCGGATTTACTGGGTGTAAAGGGTGCGTAGGCGGTTTTGCAAGTCAGAAGTGAAATCCATGGGCTTAACCCATGAACTGCTTTTGAAACTGCAGGACTTGAGTGAAGTAGAGGTAGGCGGAATTCCCGGTGTAGCGGTGAAATGCGTAGAGATCGGGAGGAACACCAGTGGCGAAGGCGGCCTACTGGGCTTTAACTGACGCTGAAGCACGAAAGCGTGGGTAGCAAACA</t>
  </si>
  <si>
    <t>ASV779</t>
  </si>
  <si>
    <t>TGGGGAATATTGCACAATGGGGGAAACCCTGATGCAGCGACGCTGCGTGAGCGAAGAAGTATTTCGGTATGTAAAGCTCTATCAGCAAGGAAGATAATGACGGTACTTGACTAAGAAGCTCCGGCTAAATACGTGCCAGCAGCCGCGGTAATACGTATGGAGCAAGCGTTATCCGGATTTACTGGGTGTAAAGGGAGCGTAGACGGCATGGCAAGTCTGATGTGAAAGCCCGGGGCTCAACCCCGGAACTGCATTGGAAACTGTCGTGCTGGAGTGCAGGAGAGGTAAGCGGAATTCCTAGTGTAGCGGTGAAATGCGTAGATATTAGGAGGAACACCAGTGGCGAAGGCGGCTTACTGGACTGTAACTGACGTTGAGGCTCGAAAGCGTGGGGAGCAAACA</t>
  </si>
  <si>
    <t>ASV780</t>
  </si>
  <si>
    <t>TGGGGAATATTGGGCAATGGGCGCAAGCCTGACCCAGCAACGCCGCGTGAAGGAAGAAGGCCCTCGGGTTGTAAACTTCTTTTAACAGGGACGAAGAAGTGACGGTACCTGTTGAATAAGCCACGGCTAACTACGTGCCAGCAGCCGCGGTAATACGTAGGTGGCAAGCGTTATCCGGATTTACTGGGTGTAAAGGGCGTGTAGGCGGGACTGCAAGTCAGATGTGAAATTCCAGGGCTCAACCCTGGACCTGCATTTGAAACTGTAGTTCTTGAGTGATGGAGAGGCAGGCGGAATTCCGTGTGTAGCGGTGAAATGCGTAGATATACGGAGGAACACCAGTGGCGAAGGCGGCCTGCTGGACATTAACTGACGCTGAGGCGCGAAAGCGTGGGGAGCAAACA</t>
  </si>
  <si>
    <t>ASV781</t>
  </si>
  <si>
    <t>TGGGGAATATTGGGCAATGGGCGCAAGCCTGACCCAGCAACGCCGCGTGAAGGAAGAAGGCTTTCGGGTTGTAAACTTCTTTTAAGAGGGACGAATAAAGTGACGGTACCTCTTGAATAAGCCACGGCTAACTACGTGCCAGCAGCCGCGGTAATACGTAGGTGGCAAGCGTTATCCGGATTTATTGGGTGTAAAGGGCGTGTAGGCGGGAGCGCAAGTCAGATGTGAAAACTCAGGGCTCAACCCTGAGCCTGCATTTGAAACTGTGTTTCTTGAGTGCTGGAGAGGCAATCGGAATTCCGTGTGTAGCGGTGAAATGCGTAGATATACGGAGGAACACCAGTGGCGAAGGCGGATTGCTGGACAGTAACTGACGCTGAGGCGCGAAAGCGTGGGGAGCAAACA</t>
  </si>
  <si>
    <t>ASV782</t>
  </si>
  <si>
    <t>TTAGGAATATTCGTCAATGGGGGAAACCCTGAACGAGCAATGCCGCGTGAAGGATGACGGTCCTATGGATTGTAAACTTCTGTTGTTAGGGAAGAACGACCTAAGTAGGAAATGACTTAGGAGTGACGGTACCTTTCAAGAAAGCTCCGGCTAACTACGTGCCAGCAGCCGCGGTAATACGTAGGGAGCGAGCGTTATCCGGATTTATTGGGTGTAAAGGGTGCGTAGGCGGCTTCTTAAGTCTGTAGTCTAAGCCCGGAGCTTAACTCCGGTTCGCTACAGAAACTGATTAGCTTGAGTATGGTAGAGGCAAGTGGAATTTCTAGTGTAGCGGTTAAATGCGTAGATATTAGAGGGAACACCAGTGGCGAAGGCGACTTGCTGGGCCATTACTGACGCTGAGGCACGAAAGCGTGGGGAGCAAATA</t>
  </si>
  <si>
    <t>ASV783</t>
  </si>
  <si>
    <t>Lachnospiraceae UCG-001</t>
  </si>
  <si>
    <t>TGGGGAATATTGCACAATGGGGGAAACCCTGATGCAGCGACGCCGCGTGAGTGAAGAAGTATTTCGGTATGTAAAGCTCTATCAGCAGGGAAGAAAATGACGGTACCTGACTAAGAAGCTCCGGCTAAATACGTGCCAGCAGCCGCGGTAATACGTATGGAGCAAGCGTTATCCGGATTTACTGGGTGTAAAGGGTGCGTAGGCGGCAGGGCAAGTCAGATGTGAAAGCCCGGGGCTTAACCCCGGTAGTGCATTTGAAACTGCTTTGCTGGAGTACGGGAGAGGTAAGCGGAATTCCTAGTGTAGCGGTGAAATGCGTAGATATTAGGAGGAACACCAGTGGCGAAGGCGGCTTACTGGACCGTAACTGACGCTGAGGCACGAAAGCGTGGGGAGCAAACA</t>
  </si>
  <si>
    <t>ASV784</t>
  </si>
  <si>
    <t>TCGGGAATATTGCGCAATGGAGGAAACTCTGACGCAGTGACGCCGCGTATAGGAAGAAGGTTTTCGGATTGTAAACTATTGTCGTTAGGGAAGAAAAGGACAGTACCTAAGGAGGAAGCTCCGGCTAACTACGTGCCAGCAGCCGCGGTAATACGTAGGGAGCAAGCGTTATCCGGAATTATTGGGTGTAAAGGGTGCGTAGACGGGAAAATAAGTTAGTTGTGAAATCCCTCGGCTTAACTGAGGAACTGCAACTAAAACTATTTTTCTTGAGTGCAGGAGAGGAAAGTGGAATTCCTAGTGTAGCGGTGAAATGCGTAGATATTAGGAGGAACACCAGTGGCGAAGGCGACTTTCTGGACTGTAACTGACGTTGAGGCACGAAAGTGTGGGGAGCAAACA</t>
  </si>
  <si>
    <t>ASV785</t>
  </si>
  <si>
    <t>TGGGGAATATTGGGCAATGGGCGCAAGCCTGACCCAGCAACGCCGCGTGAAGGAAGAAGGCTTTCGGGTTGTAAACTTCTTTTCTCAGGGACGAAGAAAGTGACGGTACCTGAGGAATAAGCCACGGCTAACTACGTGCCAGCAGCCGCGGTAATACGTAGGTGGCAAGCGTTATCCGGATTTACTGGGTGTAAAGGGCGTGTAGGCGGGAAAGCAAGTCAGATGTGAAAACCATGGGCTCAACCCATGGCCTGCATTTGAAACTGTTTTTCTTGAGTACTGGAGAGGCAGACGGAATTCCTAGTGTAGCGGTGAAATGCGTAGATATTAGGAGGAACACCAGTGGCGAAGGCGGTCTGCTGGACAGCAACTGACGCTGAGGCGCGAAAGCGTGGGGAGCAAACA</t>
  </si>
  <si>
    <t>ASV786</t>
  </si>
  <si>
    <t>TGGGGAATATTGCACAATGGGGGAAACCCTGATGCAGCGACGCCGCGTGAGTGAGGAAGTATTTCGGTATGTAAAGCTCTATCAGCAGGGAAGAAAATGACGGTACCTGAGTAAGAAGCCCCGGCTAACTACGTGCCAGCAGCCGCGGTAATACGTAGGGGGCAAGCGTTATCCGGATTTACTGGGTGTAAAGGGAGCGTAGGCGGCAAGGTAAGCCAGAAGTGAAAGCCCGTGGCTCAACTGCGGGACTGCTTTTGGAACTATCTAGCTAGATTGCAGGAGAGGTAAGTGGAATTCCTAGTGTAGCGGTGAAATGCGTAGATATTAGGAGGAACACCAGTGGCGAAGGCGGCTTACTGGACTGTGAATGACGCTGAGGCTCGAAAGCGTGGGGAGCAAACA</t>
  </si>
  <si>
    <t>ASV787</t>
  </si>
  <si>
    <t>Aerococcaceae</t>
  </si>
  <si>
    <t>Globicatella</t>
  </si>
  <si>
    <t>TAGGGAATCTTCCGCAATGGACGAAAGTCTGACGGAGCAACGCCGCGTGTGTGAAGAAGGTTTTCGGATCGTAAAGCACTGTTGTGAGAGAAGAGCGATTTAAAGAGGGAATGCTTTAAATGAGACGGTATCTCACCAGAAAGCCACGGCTAACTACGTGCCAGCAGCCGCGGTAATACGTAGGTGGCAAGCGTTGTCCGGATTTATTGGGCGTAAAGGGAGCGCAGGTGGTGCCTTAAGTCTGATGTGAAAGCCCATGGCTCAACCATGGAGGGTCATTGGAAACTGGGGCACTTGAGTGCAGAAGAGGAAAGCGGAATTCCATGTGTAGCGGTGAAATGCGTAGATATATGGAGGAACACCAGTGGCGAAGGCGGCTTTCTGGTCTGTAACTGACACTGAGGCTCGAAAGCGTGGGGAGCAAACA</t>
  </si>
  <si>
    <t>ASV788</t>
  </si>
  <si>
    <t>TGGGGAATATTGGGCAATGGGGGAAACCCTGACCCAGCAACGCCGCGTGAAGGAAGAAGGCCTTCGGGTTGTAAACTTCTTTTACCAGGGACGAAGAACGTGACGGTACCTGGAGAAAAAGCCACGGCTAACTACGTGCCAGCAGCCGCGGTAATACGTAGGTGGCAAGCGTTGTCCGGATTTACTGGGTGTAAAGGGCGTGTAGGCGGAGCTGCAAGTCAGATGTGAAATCCCGGGGCTCAACCCCGGAACTGCATTTGAAACTGTAGCCCTTGAGTATCGGAGAGGCAGGCGGAATTCCTAGTGTAGCGGTGAAATGCGTAGATATTAGGAGGAACACCAGTGGCGAAGGCGGCCTGCTGGACGACAACTGACGCTGAGGCGCGAAAGCGTGGGGAGCAAACA</t>
  </si>
  <si>
    <t>ASV789</t>
  </si>
  <si>
    <t>TGGGGAATATTGGGCAATGGGCGCAAGCCTGACCCAGCAATGCCGCGTGAAGGAAGAAGGCTTTCGGGTTGTAAACTTCTTTGACAGGGGAAGAGCAGAAGACGGTACCCTGAAAACAAGCCACGGCTAACTACGTGCCAGCAGCCGCGGTAATACGTAGGTGGCAAGCGTTGTCCGGATTTACTGGGTGTAAAGGGCGTGTAGCCGGGAAGGCAAGTCAGATGTGAAATCCGGAGGCTCAACCTCCGAATTGCATTTGAAACTGTTTTTCTTGAGTACTGGAGAGGCAGACGGAATTCCTTGTGTAGCGGTGAAATGCGTAGATATAAGGAGGAACACCAGTGGCGAAGGCGGTCTGCTGGACAGCAACTGACGGTGAGGCGCGAAAGCGTGGGGAGCAAACA</t>
  </si>
  <si>
    <t>ASV790</t>
  </si>
  <si>
    <t>TGGGGGATATTGCACAATGGGGGGAACCCTGATGCAGCGACGCCGCGTGGGTGAAGAAGCGCCTCGGCGCGTAAAGCCCTGTCAGCAGGGAAGAAAGCGACGGTACCTGACCAAGAAGCCCCGGCTAACTACGTGCCAGCAGCCGCGGTAATACGTAGGGGGCAAGCGTTATCCGGATTTACTGGGTGTAAAGGGGGCGCAGACGGCAGCGCAAGCCAGGAGTGAAAGCCCGGGGCCCAACCCCGGGACTGCTCTTGGAACTGCGCGGCTGGAGTGCAGGAGGGGCAGGCGGAATTCCTGGTGTAGCGGTGAAATGCGTAGATATCAGGAGGAACACCGGTGGCGAAGGCGGCCTGCTGGACTGCAACTGACGTTGAGGCCCGAAAGCGTGGGGAGCAAACA</t>
  </si>
  <si>
    <t>ASV791</t>
  </si>
  <si>
    <t>TGGGGGATATTGGTCAATGGGGGAAACCCTGAACCAGCAACGCCGCGTGAGGGAAGACGGCCTTCGGGTTGTAAACCTAAGTGATCAGGGATGAAACAAATGACAGTACCTGAAAAGCAAGCTCCGGCTAACTACGTGCCAGCAGCCGCGGTAATACGTAGGGAGCAAGCGTTGTCCGGATTTACTGGGTGTAAAGGGTGCGTAGGCGGGAACGCAAGTCAGGCGTGAAATACCGGGGCTCAACTCCGGGGCTGCGCTTGAAACTATGTTTCTTGAGTGAAGTAGAGGCAGGCGGAATTCCTAGTGTAGCGGTGGAATGCGTAGATATTAGGAGGAACACCAGTGGCGAAGGCGGCCTGCTGGGCTTTAACTGACGCTGATGCACGAAAGCATGGGGAGCAAACA</t>
  </si>
  <si>
    <t>ASV792</t>
  </si>
  <si>
    <t>TGAGGGATATTGGTCAATGGGGGAAACCCTGAACCAGCAACGCCGCGTGAGGGAAGACGGTTTTCGGATTGTAAACCTCTGTCCTCTGTGAAGATAATGACGGTAGCAGAGGAGGAAGCTCCGGCTAACTACGTGCCAGCAGCCGCGGTAATACGTAGGGAGCGAGCGTTGTCCGGATTTACTGGGTGTAAAGGGTGCGTAGGCGGGTAAGCAAGTCAGAAGTGAAATCCATGGGCTTAACCCATGAACTGCTTTTGAAACTGTTTATCTTGAGTGAAGTAGAGGTAGGCGGAATTCCCGGTGTAGCGGTGAAATGCGTAGAGATCGGGAGGAACACCAGTGGCGAAGGCGGCCTACTGGGCTTTAACTGACGCTGAAGCACGAAAGCGTGGGTAGCAAACA</t>
  </si>
  <si>
    <t>ASV793</t>
  </si>
  <si>
    <t>Murimonas</t>
  </si>
  <si>
    <t>TGGGGAATATTGCACAATGGGGGAAACCCTGATGCAGCGACGCCGCGTGAGCGAAGAAGTATTTCGGTATGTAAAGCTCTATCAGCAGGGAAGAAAATGACGGTACCTGACTAAGAAGCCCCGGCTAACTACGTGCCAGCAGCCGCGGTAATACGTAGGGGGCAAGCGTTATCCGGATTTACTGGGTGTAAAGGGAGCGTAGACGGCCAGGCAAGTCTGATGTGAAAGGCAGGGGCTCAACCCCTGGACTGCATTGGAAACTGTCAGGCTGGAGTGCCGGAGAGGTAAGCGGAATTCCTAGTGTAGCGGTGAAATGCGTAGATATTAGGAGGAACACCAGTGGCGAAGGCGGCTTACTGGACGGTAACTGACGTTGATGCTCGAAAGCGTGGGGAGCAAACA</t>
  </si>
  <si>
    <t>ASV794</t>
  </si>
  <si>
    <t>TGGGGAATATTGCGCAATGGGGGCAACCCTGACGCAGCAACGCCGCGTGCGGGACGAAGGCCTTCGGGTTGTAAACCGCTTTCAGCAGGGAAGAACCATGACGGTACCTGCAGAAGAAGCCCCGGCTAACTACGTGCCAGCAGCCGCGGTAATACGTAGGGGGCGAGCGTTATCCGGATTCATTGGGCGTAAAGCGCGCGTAGGCGGCCCGCTAAGCGGGACCTCTAACCTGGGGGCTCAACCTCCAGCCGGGTCCCGAACTGGCGAGCTCGAGTGCGGTAGGGGCAGGCGGAATTCCCGGTGTAGCGGTGGAATGCGCAGATATCGGGAAGAACACCGATGGCGAAGGCAGCCTGCTGGGCCGACACTGACGCTGAGGCGCGAAAGCTAGGGGAGCGAACA</t>
  </si>
  <si>
    <t>ASV795</t>
  </si>
  <si>
    <t>TGGGGAATATTGGGCAATGGACGCAAGTCTGACCCAGCAACGCCGCGTGAAGGAAGAAGGCTTTCGGGTTGTAAACTTCTTTTAAGGGGGAAGAGCAGAAGACGGTACCCCTTGAATAAGCCACGGCTAACTACGTGCCAGCAGCCGCGGTAATACGTAGGTGGCAAGCGTTGTCCGGATTTACTGGGTGTAAAGGGCGTGCAGCCGGAGAGACAAGTCAGATGTGAAATCCACGGGCTCAACCCGTGAACTGCATTTGAAACTGTTTCCCTTGAGTGTCGGAGAGGTAATCGGAATTCCTTGTGTAGCGGTGAAATGCGTAGATATAAGGAAGAACACCAGTGGCGAAGGCGGATTACTGGACGATAACTGACGGTGAGGCGCGAAAGCGTGGGGAGCAAACA</t>
  </si>
  <si>
    <t>ASV796</t>
  </si>
  <si>
    <t>TGAGGAATATTGGTCAATGGACGCAAGTCTGAACCAGCCATGCCGCGTGCAGGAAGACGGCTCTATGAGTTGTAAACTGCTTTTGTACTAGGGTAAACGCTTCTACGTGTAGGAGCCTGAAAGTATAGTACGAATAAGGATCGGCTAACTCCGTGCCAGCAGCCGCGGTAATACGGAGGATCCAAGCGTTATCCGGATTTATTGGGTTTAAAGGGTGCGTAGGCGGATTGATAAGTTAGAGGTGAAATGTCCGAGCTCAACTCGGGAACTGCCTCTAATACTGTTGATCTAGAGAGTAGATGCGGTAGGCGGAATGTATGGTGTAGCGGTGAAATGCTTAGAGATCATACAGAACACCGATTGCGAAGGCAGCTTACCAATCTATATCTGACGTTGAGGCACGAAAGCGTGGGGAGCAAACA</t>
  </si>
  <si>
    <t>ASV797</t>
  </si>
  <si>
    <t>TGGGGGATATTGCACAATGGGCGGAAGCCTGATGCAGCGACGCCGCGTGAGGGAAGACGGTCTTCGGATTGTAAACCTCTGTCATCGGGGACGATAATGACGGTACCCGAGAAGGAAGCCACGGCTAACTACGTGCCAGCAGCCGCGGTAATACGTAGGTGGCGAGCGTTGTCCGGAATTACTGGGTGTAAAGGGAGCGTAGGCGGGAATGCAAGTTGGATGTCAAATCTATCGGCTTAACCGGTAATCGCATTCAAAACTGCATTTCTTGAGTGAAGTAGAGGTTGGCGGAATTCCTAGTGTAGCGGTGAAATGCGTAGATATTAGGAGGAACACCAGTGGCGAAGGCGGCCAACTGGGCTTTTACTGACGCTGAGGCTCGAAAGCGTGGGGAGCAAACA</t>
  </si>
  <si>
    <t>ASV798</t>
  </si>
  <si>
    <t>TGGGGAATATTGGGCAATGGGCGCAAGCCTGACCCAGCAACGCCGCGTGAAGGAAGAAGGCCCTCGGGTTGTAAACTTCTTTTATCAAGGACGAAGCAAGTGACGGTACTTGATGAATAAGCCACGGCTAACTACGTGCCAGCAGCCGCGGTAATACGTAGGTGGCAAGCGTTATCCGGATTTACTGGGTGTAAAGGGCGTGTAGGCGGGACTGCAAGTCAGATGTGAAATTCCAGGGCTCAACCCTGGACCTGCATTTGAAACTGTAGTTCTTGAGTGATGGAGAGGCAGGCGGAATTCCGTGTGTAGCGGTGAAATGCGTAGATATACGGAGGAACACCAGTGGCGAAGGCGGCCTGCTGGACATTAACTGACGCTGAGGCGCGAAAGCGTGGGGAGCAAACA</t>
  </si>
  <si>
    <t>ASV799</t>
  </si>
  <si>
    <t>TGGGGAATATTGGGCAATGGGCGCAAGCCTGACCCAGCAACGCCGCGTGAAGGAAGAAGGCTTTCGGGTTGTAAACTTCTTTTATTAAGGACGAAGCAATGACGGTACTTAATGAATAAGCTCCGGCTAACTACGTGCCAGCAGCCGCGGTAATACGTAGGGAGCAAGCGTTATCCGGATTTACTGGGTGTAAAGGGCGTGTAGGCGGGAGTGCAAGTCAGATGTGAAAACTATGGGCTCAACCCATAGCCTGCATTTGAAACTGTACTTCTTGAGTACTGGAGAGGCAGGCGGAATTCCGTGTGTAGCGGTGAAATGCGTAGATATACGGAGGAACACCAGTGGCGAAGGCGGCCTGCTGGACAGCAACTGACGCTGAGGCGCGAAAGCGTGGGGAGCAAACA</t>
  </si>
  <si>
    <t>ASV800</t>
  </si>
  <si>
    <t>TGGGGAATATTGCACAATGGGGGAAACCCTGATGCAGCGACGCCGCGTGAGTGAAGAAGTATTTCGGTATGTAAAGCTCTATCAGCAGGGAAGAAAATGACGGTACCTGACTAAGAAGCCCCGGCTAACTACGTGCCAGCAGCCGCGGTAATACGTAGGGGGCAAGCGTTATCCGGATTTACTGGGTGTAAAGGGAGCGTAGACGGCTTGGCAAGTCTGATGTGAAAGGCAGGGGCTCAACTCCTGGACTGCATTGGAAACTGCTTGGCTTGAGTGCCGGAGAGGTAAGCGGAATTCCTAGTGTAGCGGTGAAATGCGTAGATATTAGGAGGAACACCAGTGGCGAAGGCGGCTTACTGGACGGTAACTGACGTTGAGGCTCGAAAGCGTGGGGAGCAAACA</t>
  </si>
  <si>
    <t>ASV801</t>
  </si>
  <si>
    <t>TGGGGAATATTGCACAATGGGGGAAACCCTGATGCAGCGACGCCGCGTGAAGGATGAAGTATTTCGGTATGTAAACTTCTATCAGCAGGGAAGAAAATGACGGTACCTGAGTAAGAAGCCCCGGCTAACTACGTGCCAGCAGCCGCGGTAATACGTAGGGGGCAAGCGTTATCCGGATTTACTGGGTGTAAAGGGAGCGTAGACGGAAGTGCAAGTCTGATGTGAAAACCCGAGGCTCAACCACGGGACTGCATTGGAAACTGTGCTTCTAGAGTGCCGGAGAGGTAAGCGGAATTCCTAGTGTAGCGGTGAAATGCGTAGATATTAGGAGGAACACCAGTGGCGAAGGCGGCTTACTGGACGGTAACTGACGTTGAGGCTCGAAAGCGTGGGGAGCAAACA</t>
  </si>
  <si>
    <t>ASV802</t>
  </si>
  <si>
    <t>TGGGGAATATTGCACAATGGGGGAAACCCTGATGCAGCAACGCCGCGTGAAGGAAGAAGGCCTTTGGGTCGTAAACTTCTGTCCTAAGGGAAGATAATGACGGTACCTTTGGAGGAAGCCCCGGCTAACTACGTGCCAGCAGCCGCGGTAATACGTAGGGGGCGAGCGTTATCCGGAATTATTGGGCGTAAAGAGTGCGTAGGCGGTTTTTTAAGCGCGGGGTGAAAGGCAATGGCTTAACCATTGTTAGCCCTGCGAACTGGGAGACTTGAGTGCAGGAGAGGAAAGCGGAATTCCTAGTGTAGCGGTGAAATGCGTAGATATTAGGAGGAACACCAGTGGCGAAGGCGGCTTTCTGGACTGTAACTGACGCTGAGGCACGAAAGTGTGGGGAGCAAACA</t>
  </si>
  <si>
    <t>ASV803</t>
  </si>
  <si>
    <t>TGGGGGATATTGGACAATGGGGGGAACCCTGATCCAGCGACGCCGCGTGAGTGAAGAAGTATCTCGGTATGTAAAGCTCTATCAGCAGGGAAGAAGAAATGACGGTACCTGAGTAAGAAGCCCCGGCTAACTACGTGCCAGCAGCCGCGGTAATACGTAGGGGGCAAGCGTTATCCGGAATTACTGGGTGTAAAGGGAGCGTAGACGGTGATGTAAGTCTGGAGTGAAAGGCGGGGGCCCAACCCCCGGACTGCTCTGGAAACTATGTGACTGGAGTGCAGGAGAGGTGAGCGGAATTCCTAGTGTAGCGGTGAAATGCGTAGATATTAGGAGGAACACCAGTGGCGAAGGCGGCTCACTGGACTGTAACTGACGTTGAGGCTCGAAAGCGTGGGGAGCAAACA</t>
  </si>
  <si>
    <t>ASV804</t>
  </si>
  <si>
    <t>TCGGGAATATTGCGCAATGGAGGAAACTCTGACGCAGTGACGCCGCGTATAGGAAGAAGGTTTTCGGATTGTAAACTATTGTCGTTAGGGAAGAAAAAAGACAGTACCTAAGGAGGAAGCTCCGGCTAACTACGTGCCAGCAGCCGCGGTAATACGTAGGGAGCGAGCGTTATCCGGATTTATTGGGTGTAAAGGGTGCGTAGACGGGTCTACAAGTTAGTTGTGAAATCCCTCGGCTCAACTGAGGAACTGCAGCTAAAACTATAGATCTTGAGTGCAGGAGAGGTAAGTGGAATTCCTAGTGTAGCGGTGAAATGCGTAGATATTAGGAGGAACACCAGTGGCGAAGGCGACTTACTGGACTGTAACTGACGTTGAGGCACGAAAGTGTGGGGAGCAAACA</t>
  </si>
  <si>
    <t>ASV805</t>
  </si>
  <si>
    <t>TGGGGGATATTGCACAATGGGGGAAACCCTGATGCAGCGACGCCGCGTGAGGGAAGAAGGTTTTCGGATTGTAAACCTCTGTCTTCGGTGACGAAACAAGACGGTAGCCGAGGAGGAAGCCACGGCTAACTACGTGCCAGCAGCCGCGGTAATACGTAGGTGGCAAGCGTTGTCCGGAATTACTGGGTGTAAAGGGAGCGTAGGCGGGAGTGCAAGTTGAATGTGAAAACTATGGGCTCAACCCATAGTTGCGTTCAAAACTGCATTTCTTGAGTGAAGTAGAGGTAAGCGGAATTCCTAGTGTAGCGGTGAAATGCGTAAATATTAGGAGGAACACCAGTGGCGAAGGCGGCTTACTGGGCTTTAACTGACGCTGAGGCTCGAAAGCGTGGGTAGCAAACA</t>
  </si>
  <si>
    <t>ASV806</t>
  </si>
  <si>
    <t>TGGGGAATATTGCACAATGGGGGAAACCCTGATGCAGCGACGCCGCGTGAAGGACGAAGTATTTCGGTACGTAAACTTCTATCAGCAGGGAAGAAAATGACGGTACCTGACCAAGAAGCCCCGGCTAACTACGTGCCAGCAGCCGCGGTAATACGTAGGGGGCAAGCGTTATCCGGATTTACTGGGTGTAAAGGGAGCGTAGACGGCGCTGCAAGTCTGATGTGAAAACCCGGGGCTCAACCCCGGGAGTGCATTGGAAACTGTGGTGCTAGAGTGTCGGAGAGGCAAGTGGAATTCCTAGTGTAGCGGTGAAATGCGTAGATATTAGGAGGAACACCAGTGGCGAAGGCGGCTTGCTGGACGATGACTGACGTTGAGGCTCGAAAGCGTGGGGAGCAAACA</t>
  </si>
  <si>
    <t>ASV807</t>
  </si>
  <si>
    <t>TGGGGAATATTGCACAATGGGGGAAACCCTGATGCAGCGACGCCGCGTGAGCGATGAAGTATTTCGGTATGTAAAGCTCTATCAGCAGGGAAGAAGATGACGGTACCTGACTAAGAAGCCCCGGCTAACTACGTGCCAGCAGCCGCGGTAATACGTAGGGGGCAAGCGTTATCCGGATTTACTGGGTGTAAAGGGAGCGTAGACGGCGGCGCAAGCCAGATGTGAAAGCCCGGGGCTCAACTCCGGGACTGCATTTGGAACTGTGTGGCTGGAGTGTCGGAGAGGCAGGCGGAATTCCTAGTGTAGCGGTGAAATGCGTAGATATTAGGAGGAACACCAGTGGCGAAGGCGGCCTGCTGGACGATGACTGACGTTGAGGCTCGAAAGCGTGGGGAGCAAACA</t>
  </si>
  <si>
    <t>ASV808</t>
  </si>
  <si>
    <t>TGGGGGATATTGCACAATGGGGGAAACCCTGATGCAGCGACGCCGCGTGTGGGAAGACGGTCCTCTGGATTGTAAACCACTGTCCCCAGGGACGAAGATGACGGTACCTGGGGAGGAAGCTCCGGCTAACTACGTGCCAGCAGCCGCGGTAATACGTAGGGAGCGAGCGTTGTCCGGAATTACTGGGTGTAAAGGGAGCGTAGGCGGGACTGCAAGTTGGGTGTCAAATCTACCGGCTCAACCGGTAGCCGCACTCAAAACTGCAGTTCTTGAGTGAAGTAGAGGCAGGCGGAATTCCTAGTGTAGCGGTGAAATGCGTAGATATTAGGAGGAACACCAGTGGCGAAGGCGGCCTGCTGGGCTTTTACTGACGCTGAGGCTCGAAAGTGTGGGGAGCAAACA</t>
  </si>
  <si>
    <t>ASV809</t>
  </si>
  <si>
    <t>TAGGGAATTTTCGGCAATGGGGGGAACCCTGACCGAGCAACGCCGCGTGAACGAAGAAGTTATTCGTAATGTAAAGTTCTTTTATCAGGGAAGAAAGAGGAATTTGACGGTACCTGAGGAATAAGCTCCGGCTAACTACGTGCCAGCAGCCGCGGTAATACGTAGGGAGCGAGCGTTATCCGGAATTATTGGGCGTAAAGGGTGCGTAGATGGCATAGTAAGTCTTTTGTAAAAATGCTGGGCTCAACCCAGTAGGGCAAAAGATACTGCAAAGCTAGAGTATGACAGAGGCAAGTGGAACTACATGTGTAGCGGTAAAATGCGTAAATATATGTAAGAACACCAGTGGCGAAGGCGGCTTGCTGGGTCGATACTGACATTGAGGCACGAAAGCGTGGGGAGCAAACA</t>
  </si>
  <si>
    <t>ASV810</t>
  </si>
  <si>
    <t>TGGGGAATATTGCACAATGGGGGGAACCCTGATGCAGCAACGCCGCGTGAAGGAAGACGGTTTTCGGATTGTAAACTTCTATCAATAGGGAAGAAAGAAATGACGGTACCTAAATAAGAAGCCCCGGCTAACTACGTGCCAGCAGCCGCGGTAATACGTAGGGGGCAAGCGTTATCCGGAATTACTGGGTGTAAAGGGAGAGTAGGCGGCAAGGTAAGCGATATGTGAAAGCCTTAGGCTTAACCTGAGGATTGCATAACGAACTATCTAGCTAGAGTACAGGAGAGGAAAGCGGAATTCCTAGTGTAGCGGTGAAATGCGTAGATATTAGGAAGAACACCAGTGGCGAAGGCGGCTTTCTGGACTGAAACTGACGCTGAGGCTCGAAAGCGTGGGGAGCGAACA</t>
  </si>
  <si>
    <t>ASV811</t>
  </si>
  <si>
    <t>TGGGGAATATTGCGCAATGGGGGAAACCCTGACGCAGCAACGCCGCGTGCGGGATGACGGCCTTCGGGTTGTAAACCGCTTTCAGCAGGGAAGAACATCGACGGTACCTGCAGAAGAAGCCCCGGCTAACTACGTGCCAGCAGCCGCGGTAATACGTAGGGGGCGAGCGTTATCCGGATTCATTGGGCGTAAAGCGCGCGTAGGCGGGTGCCTAAGCGGGACCTCTAACCTCGGGGCTCAACCCCGAGCCGGGTCCCGAACTGGGCGCCTCGAGTGCGGTAGGGGAGATCGGAATTCCCGGTGTAGCGGTGGAATGCGCAGATATCGGGAAGAACACCGATGGCGAAGGCAGATCTCTGGGCCGCCACTGACGCTGAGGCGCGAAAGCTAGGGGAGCGAACA</t>
  </si>
  <si>
    <t>ASV812</t>
  </si>
  <si>
    <t>TGGGGAATATTGGGCAATGGGGGAAACCCTGACCCAGCGACGCCGCGTGAGGGAAGAAGGTTTTCGGATTGTAAACCTCTGTCCTTGGTGACGATAATGACGGTAGCCAAGGAGGAAGCCACGGCTAACTACGTGCCAGCAGCCGCGGTAATACGTAGGTGGCGAGCGTTGTCCGGAATTACTGGGTGTAAAGGGAGCGTAGGCGGGAGAGCAAGTCGACTGTGAAAGCTATGGGCTTAACCCATAGATGCGATCGAAACTGTTCATCTTGAGTGAAGTAGAGGCAGGCGGAATTCCTAGTGTAGCGGTGAAATGCGTAAATATTAGGAGGAACACCAGTGGCGAAGGCGGCCTGCTGGGCTTTAACTGACGCTGAGGCTCGAAAGCGTGGGTAGCAAACA</t>
  </si>
  <si>
    <t>ASV813</t>
  </si>
  <si>
    <t>TGGGGAATATTGCACAATGGGGGAAACCCTGATGCAGCGACGCCGCGTGAAGGAAGAAGTATTTCGGTATGTAAACTTCTATCAGCAGGGAAGAAAATGACGGTACCTGACCAAGAAGCCCCGGCTAACTACGTGCCAGCAGCCGCGGTAATACGTAGGGGGCAAGCGTTATCCGGATTTACTGGGTGTAAAGGGAGCGTAGGCGGTTTGGCAAGTCAGAAGTGAAAGCCCGGGGCTCAACTCCGGGACTGCTTTTGAAACTGTTAGACTAGATTGCAGGAGAGGTAAGTGGAATTCCTAGTGTAGCGGTGAAATGCGTAGATATTAGGAGGAACACCAGTGGCGAAGGCGGCTTACTGGACTGTGAATGACGCTGAGGCTCGAAAGCGTGGGGAGCAAACA</t>
  </si>
  <si>
    <t>ASV814</t>
  </si>
  <si>
    <t>TGGGGAATATTGGGCAATGGGCGAAAGCCTGACCCAGCAACGCCGCGTGAAGGAAGAAGGCCCTCGGGTTGTAAACTTCTTTTGTCAGGGACGAAGCAAGTGACGGTACCTGACGAATAAGCCACGGCTAACTACGTGCCAGCAGCCGCGGTAATACGTAGGTGGCAAGCGTTATCCGGATTTACTGGGTGTAAAGGGCGTGTAGGCGGGAGTGCAAGTCAGATGTGAAAACTATGGGCTCAACCCATAGCCTGCATTTGAAACTGTACTTCTTGAGTGATGGAGAGGCAGGCGGAATTCCCTGTGTAGCGGTGAAATGCGTAGATATAGGGAGGAACACCAGTGGCGAAGGCGGCCTGCTGGACATTAACTGACGCTGAGGCGCGAAAGCATGGGGAGCAAACA</t>
  </si>
  <si>
    <t>ASV815</t>
  </si>
  <si>
    <t>TGGGGGATATTGCACAATGGGGGAAACCCTGATGCAGCGACGCCGCGTGAGGGAAGACGGTTTTCGGATTGTAAACCTCTGTCTTTAGGGACGAAAAAAATGACGGTACCTAAGGAGGAAGCCACGGCTAACTACGTGCCAGCAGCCGCGGTAATACGTAGGTGGCAAGCGTTGTCCGGAATTACTGGGTGTAAAGGGAGCGTAGGCGGGGAGACAAGTTGAATGTCTAAACTATCGGCTTAACTGATAGTCGCGTTCAAAACTATCACTCTTGAGTGCAGTAGAGGTAGGCGGAATTCCTAGTGTAGCGGTGAAATGCGTAGATATTAGGAGGAACACCAGTGGCGAAGGCGGCCTACTGGGCTGTAACTGACGCTGAGGCTCGAAAGCGTGGGTAGCAAACA</t>
  </si>
  <si>
    <t>ASV816</t>
  </si>
  <si>
    <t>TGGGGGATATTGCACAATGGAGGAAACTCTGATGCAGCGACGCCGCGTGAGGGAAGACGGTCTTCGGATTGTAAACCTCTGTCTTTAGGGACGAAAAAATGACGGTACCTAAGGAGGAAGCCACGGCTAACTACGTGCCAGCAGCCGCGGTAATACGTAGGTGGCAAGCGTTGTCCGGAATTACTGGGTGTAAAGGGAGCGTAGGCGGGGAGACAAGTTGAATGTCTAAACTATCGGCTTAACTGATAGTCGCGTTCAAAACTATCACTCTTGAGTGCAGTAGAGGTAGGCGGAATTCCTAGTGTAGCGGTGAAATGCGTAGATATTAGGAGGAACACCAGTGGCGAAGGCGGCCTACTGGGCTGTAACTGACGCTGAGGCTCGAAAGCGTGGGTAGCAAACA</t>
  </si>
  <si>
    <t>ASV818</t>
  </si>
  <si>
    <t>TGGGGGATATTGGACAATGGGGGAAACCCTGATCCAGCGACGCCGCGTGAGTGAAGAAGTATTTCGGTATGTAAAGCTCTATCAGCAGGGAAGAAAGCAATGACGGTACCTGAGTAAGAAGCCCCGGCTAACTACGTGCCAGCAGCCGCGGTAATACGTAGGGGGCAAGCGTTATCCGGAATTACTGGGTGTAAAGGGAGCGTAGACGGTTAAGCAAGTCTGGAGTGAAAGGCGGGGGCCCAACCCCCGGACTGCTCTGGAAACTGTGTAACTGGAGTGCAGGAGAGGTAAGCGGAATTCCTAGTGTAGCGGTGAAATGCATAGATATTAGGAGGAACACCAGTGGCGAAGGCGGCTTACTGGACTGTAACTGACGTTGAGGCTCGAAAGCGTGGGGAGCAAACA</t>
  </si>
  <si>
    <t>ASV819</t>
  </si>
  <si>
    <t>TGGGGAATATTGGGCAATGGGCGCAAGCCTGACCCAGCAACGCCGCGTGAAGGAAGAAGGCCCTCGGGTTGTAAACTTCTTTTAACAGGGACGAAGAAAGTGACGGTACCTGTTGAATAAGCCACGGCTAACTACGTGCCAGCAGCCGCGGTAATACGTAGGTGGCAAGCGTTATCCGGATTTACTGGGTGTAAAGGGCGTGTAGGCGGGAGAGCAAGTCAGACGTGAAATTCCAGGGCTCAACCCTGGAACTGCGTTTGAAACTGTTCTTCTTGAGTGATGGAGAGGCAGGCGGAATTCCGTGTGTAGCGGTGAAATGCGTAGATATACGGAGGAACACCAGTGGCGAAGGCGGCCTGCTGGACATTAACTGACGCTGAGGCGCGAAAGCGTGGGGAGCAAACA</t>
  </si>
  <si>
    <t>ASV820</t>
  </si>
  <si>
    <t>TGGGGAATATTGGGCAATGGGCGCAAGCCTGACCCAGCAACGCCGCGTGAAGGAAGAAGGCTTTCGGGTTGTAAACTTCTTTTCTCAGGGACGAAGCAAGTGACGGTACCTGAGGAATAAGCCACGGCTAACTACGTGCCAGCAGCCGCGGTAATACGTAGGTGGCAAGCGTTATCCGGATTTACTGGGTGTAAAGGGCGTGTAGGCGGGGAAGCAAGTCAGATGTGAAAACCATGGGCTCAACTCATGGCCTGCATTTGAAACTGTTTTTCTTGAGTACTGGAGAGGCAGACGGAATTCCTAGTGTAGCGGTGAAATGCGTAGATATTAGGAGGAACACCAGTGGCGAAGGCGGTCTGCTGGACAGCAACTGACGCTGAGGCGCGAAAGCGTGGGGAGCAAACA</t>
  </si>
  <si>
    <t>ASV821</t>
  </si>
  <si>
    <t>TGGGGAATATTGGGCAATGGGCGCAAGCCTGACCCAGCAATGCCGCGTGAAGGAAGAAGGCCCTCGGGTTGTAAACTTCTTTTATCAGGGACGAAGGATGTGACGGTACCTGATGAATAAGCTCCGGCTAACTACGTGCCAGCAGCCGCGGTAATACGTAGGGAGCAAGCGTTATCCGGATTTACTGGGTGTAAAGGGCGCGTAGGCGGGATGGCAAGTCAGATGTGAAATCTATGGGCTTAACCCATAAACTGCATTTGAAACTGTCGTTCTTGAGTACTGGAGAGGTTGACGGAATTCCTAGTGTAGCGGTGAAATGCGTAGATATTAGGAGGAACACCAGTGGCGAAGGCGGTCAACTGGACAGCAACTGACGCTGAGGCGCGAAAGCGTGGGGAGCAAACA</t>
  </si>
  <si>
    <t>ASV822</t>
  </si>
  <si>
    <t>TGGGGAATATTGGGCAATGGGCGAAAGCCTGACCCAGCAACGCCGCGTGAGGGAAGAAGGTTTTCGGATTGTAAACCTCTGTCCTTGGTGACGAAGGAAGTGACGGTAGCCAAGGAGGAAGCCCCGGCTAACTACGTGCCAGCAGCCGCGGTAATACGTAGGGGGCGAGCGTTGTCCGGAATGACTGGGCGTAAAGGGCGCGTAGGCGGCTTTTTAAGTTAGAAGTGGAAGTCCTGCTTTTAAGGTGGGAATTGCTTTTAATACTGGAAGGCTTGAGTGCAGAAGAGGTAAGTGGAATTCCCAGTGTAGCGGTGAAATGCGTAGAGATTGGGAAGAACACCAGTGGCGAAGGCGACTTACTGGGCTGTAACTGACGCTGAGGCGCGAAAGCGTGGGGAGCAAACA</t>
  </si>
  <si>
    <t>ASV823</t>
  </si>
  <si>
    <t>TAGGGAATTTTCGTCAATGGGGGAAACCCTGAACGAGCAATGCCGCGTGAGTGAAGAAGGCCTTCGGGTCGTAAAGCTCTGTTGTAAGAGAAAAACGGTAATGATAGGAAATGATCATTAAGTGATGGTATCTTACGAGGAAGCCACGGCTAACTACGTGCCAGCAGCCGCGGTAATACGTAGGTGGCAAGCGTTATCCGGAATGATTGGGCGTAAAGGGTGCGCAGGCGGAACCATAAGTCTGAAGTAAAAGCCATCGGCTCAACCGATGTAAGCTTTGGAAACTGTGGATCTAGAGTGCAGGAGAGGACAGTGGAATTCCATGTGTAGCGGTAAAATGCGTAGATATATGGAGGAACACCAGTGGCGAAGGCGGCTGTCTGGCCTGTAACTGACGCTGAGGCACGAAAGCGTGGGGAGCAAATA</t>
  </si>
  <si>
    <t>ASV824</t>
  </si>
  <si>
    <t>TCGGGAATATTGCGCAATGGAGGAAACTCTGACGCAGTGACGCCGCGTATAGGAAGAAGGTTTTCGGATTGTAAACTATTGTCGTTAGGGAAGAGAAAGGACAGTACCTAAGGAGGAAGCTCCGGCTAACTACGTGCCAGCAGCCGCGGTAATACGTAGGGAGCGAGCGTTATCCGGAATTATTGGGTGTAAAGGGTGCGTAGACGGGAATACAAGTTAGTTGTGAAATCCCTCGGCTTAACTGAGGAACTGCAACTAAAACTATATTTCTTGAGTGCAGGAGAGGTAAGTGGAATTCCTAGTGTAGCGGTGAAATGCGTAGATATTAGGAGGAACACCAGTGGCGAAGGCGGCTTACTGGACGGTAACTGACGTTGAGGCTCGAAAGCGTGGGGAGCAAACA</t>
  </si>
  <si>
    <t>ASV825</t>
  </si>
  <si>
    <t>F_Lactobacillaceae</t>
  </si>
  <si>
    <t>TGGGGAATATTGCACAATGGGCGCAAGCCTGATGCAGCCATGCCGCGTGTATGAAGAAGGCCTTCGGGTTGTAAAGTACTTTCAGCGGGGAGGAAGGGAGTAAAGTTAATACCTTTGCTCATTGACGTTACCCGCAGAAGAAGCACCGGCTAACTCCGTGCCAGCAGCCGCGGTAATACGTAGGTGGCAAGCGTTATCCGGAATCATTGGGCGTAAAGGGAACGCAGGCGGTCTTTTAAGTCTGATGTGAAAGCCTTCGGCTTAACCGGAGTAGTGCATTGGAAACTGGGAGACTTGAGTGCAGAAGAGGAGAGTGGAACTCCATGTGTAGCGGTGAAATGCGTAGATATATGGAAGAACACCAGTGGCGAAAGCGGCTCTCTGGTCTGTAACTGACGCTGAGGTTCGAAAGCGTGGGTAGCAAACA</t>
  </si>
  <si>
    <t>ASV826</t>
  </si>
  <si>
    <t>DTU014</t>
  </si>
  <si>
    <t>O_DTU014</t>
  </si>
  <si>
    <t>TGGGGAATATTCGGCAATGGGCGAAAGCCTGACCGAGCGACGCCGCGTGAGCGAAGAAGGCCTTCGGGTCGTAAAGCTCTGTCTAGTGGGACGAAAAAAATGACGGTACCACTGGAGGAAGCCACGGCTAACTACGTGCCAGCAGCCGCGGTAATACGTAGGTGGCGAGCGTTGTCCGGAATTACTGGGCGTAAAGGGCGCGTAGGCGGATCGTTAAGTTGGACGTGAAATACCCCGGCTCAACTGGGGGGCGACGTCCAAAACTGGCGGACTAGAGTGCAGGAGAGGAAAGTAGAATTCCCAGTGTAGCGGTGAAATGCGTAGATATTGGGAGGAATACCGGTGGCGAAGGCGGCTTTCTGGACTGTAACTGACGCTGAGGCGCGAAAGCTGGGGGAGCGAACA</t>
  </si>
  <si>
    <t>ASV827</t>
  </si>
  <si>
    <t>TGGGGAATATTGGGCAATGGGCGCAAGCCTGACCCAGCAACGCCGCGTGAAGGAAGAAGGCCCTCGGGTTGTAAACTTCTTTTGTCAGGGACGAAGAAAGTGACGGTACCTGACGAATAAGCCACGGCTAACTACGTGCCAGCAGCCGCGGTAATACGTAGGTGGCAAGCGTTATCCGGATTTACTGGGTGTAAAGGGCGTGTAGGCGGGATTGCAAGTCAGATGTGAAATTCCAGGGCTCAACCCTGGAACTGCATTTGAAACTGTAGTTCTTGAGTGATGGAGAGGCAGGCGGAATTCCGTGTGTAGCGGTGAAATGCGTAGATATACGGAGGAACACCAGTGGCGAAGGCGGCCTGCTGGACATTAACTGACGCTGAGGCGCGAAAGCGTGGGGAGCAAACA</t>
  </si>
  <si>
    <t>ASV828</t>
  </si>
  <si>
    <t>TGGGGAATATTGCACAATGGGCGAAAGCCTGATGCAGCAACGCCGCGTGAAGGAAGAAGGCCTTCGGGTCGTAAACTTCTGTCCTTGGGGAAGAAGAACTGACGGTACCCAAGGAGGAAGCCCCGGCTAACTACGTGCCAGCAGCCGCGGTAATACGTAGGGGGCAAGCGTTATCCGGATTTACTGGGTGTAAAGGGAGCGTAGACGGCGAAGCAAGTCTGAAGTGAAATGCGGGGGCTCAACCCCTGAACTGCTTTGGAAACTGTTTTGCTAGAGTGCTGGAGAGGCAAGCGGAATTCCTAGTGTAGCGGTGAAATGCGTAGATATTAGGAGGAACACCAGTGGCGAAGGCGGCTTGCTGGACAGTAACTGACGTTGAGGCTCGAAAGCGTGGGGAGCAAACA</t>
  </si>
  <si>
    <t>ASV829</t>
  </si>
  <si>
    <t>TAGGGAATCTTCCACAATGGACGCAAGTCTGATGGAGCAACGCCGCGTGAGTGAAGAAGGTTTTCGGATCGTAAAGCTCTGTTGTTGGTGAAGAAGGATAGAGGTAGTAACTGGCCTTTATTTGACGGTAATCAACCAGAAAGTCACGGCTAACTACGTGCCAGCAGCCGCGGTAATACGGAGGATCCGAGCGTTATCCGGATTTATTGGGTTTAAAGGGTGCGTAGGCGGTCCGTTAAGTCAGCGGTAAAATTGCGGGGCTCAACCCCGTCGAGCCGTTGAAACTGGCAGACTTGAGTTGGCGAGAAGTACGCGGAATGCGCGGTGTAGCGGTGAAATGCATAGATATCGCGCAGAACTCCGATTGCGAAGGCAGCGTACCGGCGCCAGACTGACGCTGAGGCACGAAAGCGTGGGGATCGAACA</t>
  </si>
  <si>
    <t>ASV830</t>
  </si>
  <si>
    <t>TGGGGAATATTGCACAATGGGCGAAAGCCTGATGCAGCAACGCCGCGTGAGTGATGAAGGCCTTCGGGTCGTAAAACTCTGTCCTCAAGGAAGATAATGACGGTACTTGAGGAGGAAGCCC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</t>
  </si>
  <si>
    <t>ASV831</t>
  </si>
  <si>
    <t>TCGGGAATATTGCGCAATGGAGGAAACTCTGACGCAGTGACGCCGCGTATAGGAAGAAGTTTTTCGGAATGTAAACTATTGTCGTTAGGGAAGAGAAAGGACAGTACCTAAGGAGGAAGCTCCGGCTAACTACGTGCCAGCAGCCGCGGTAATACGTAGGGAGCGAGCGTTATCCGGAATTATTGGGTGTAAAGGGTGCGTAGACGGGAAAACAAGTTAGTTGTGAAATCCCTCGGCTTAACTGAGGAACTGCAACTAAAACTATTTTTCTTGAGTGCAGGAGAGGTAAGTGGAATTCCTAGTGTAGCGGTGAAATGCGTAGATATTAGGAGGAACACCAGTGGCGAAGGCGACTTACTGGACTGTAACTGACGTTGAGGCACGAAAGTGTGGGGAGCAAACA</t>
  </si>
  <si>
    <t>ASV832</t>
  </si>
  <si>
    <t>TGGGGAATATTGGGCAATGGGCGCAAGCCTGACCCAGCAACGCCGCGTGAAGGAAGAAGGCCCTCGGGTTGTAAACTTCTTTTAACAGGGACGAAGAAGTGACGGTACCTGTTGAATAAGCCACGGCTAACTACGTGCCAGCAGCCGCGGTAATACGTAGGTGGCAAGCGTTATCCGGATTTACTGGGTGTAAAGGGCGTGTAGGCGGGAGAGCAAGTCAGACGTGAAATTCCAGGGCTCAACCCTGGAACTGCGTTTGAAACTGTTCTTCTTGAGTGATGGAGAGGCAGGCGGAATTCCGTGTGTAGCGGTGAAATGCGTAGATATACGGAGGAACACCAGTGGCGAAGGCGGCCTGCTGGACATTAACTGACGCTGAGGCGCGAAAGCGTGGGGAGCAAACA</t>
  </si>
  <si>
    <t>ASV833</t>
  </si>
  <si>
    <t>TGGGGAATATTGGGCAATGGGCGCAAGCCTGACCCAGCAACGCCGCGTGAAGGAAGAAGGCCCTCGGGTTGTAAACTTCTTTTGTCAGGGACGAAGAAAGTGACGGTACCTGACGAATAAGCCACGGCTAACTACGTGCCAGCAGCCGCGGTAATACGTAGGTGGCAAGCGTTATCCGGATTTACTGGGTGTAAAGGGCGTGTAGGCGGGAGAGCAAGTCAGACGTGAAATTCCAGGGCTCAACCCTGGAACTGCGTTTGAAACTGTTCTTCTTGAGTGATGGAGAGGCAGGCGGAATTCCGTGTGTAGCGGTGAAATGCGTAGATATACGGAGGAACACCAGTGGCGAAGGCGGCCTGCTGGACATTAACTGACGCTGAGGCGCGAAAGCGTGGGGAGCAAACA</t>
  </si>
  <si>
    <t>ASV834</t>
  </si>
  <si>
    <t>TGAGGAATATTGGTCAATGGGCGGAAGCCTGAACCAGCCAAGTCGCGTGAGGGATGACGGTCCTACGGATTGTAAACCTCTTTTGCCGGGGAGCAAGTCGCGGTACGCGTACCGCGACGGAGAGTACCCGGAGAAAAAGCATCGGCTAACTCCGTGCCAGCAGCCGCGGTAATACGGAGGATGCGAGCGTTATCCGGATTTATTGGGTTTAAAGGGTGCGTAGGCGGGCCCTTAAGTCAGCGGTAAAAATGCGGCGCTCAACGCCGTCGAGCCGTTGAAACTGGGAGCCTAGAGTGGGCGAGAAGTATGCGGAATGCGTGGTGTAGCGGTGAAATGCATAGATATCACGCAGAACTCCGATTGCGAAGGCAGCATACCGGCGCCCTACTGACGCTGAGGCACGAAAGCGTGGGTATCGAACA</t>
  </si>
  <si>
    <t>ASV835</t>
  </si>
  <si>
    <t>TGGGGAATATTGGGCAATGGGCGCAAGCCTGACCCAGCAACGCCGCGTGAAGGAAGAAGGCTTTCGGGTTGTAAACTTCTTTTCTCAGGGACGAAGCAAGTGACGGTACCTGAGGAATAAGCCACGGCTAACTACGTGCCAGCAGCCGCGGTAATACGTAGGTGGCAAGCGTTATCCGGATTTACTGGGTGTAAAGGGCGTGTAGGCGGGGAAGCAAGTCAGATGTGAAATTCCAGGGCTCAACCCTGGAACTGCATTTGAAACTGTTTTTCTTGAGTGATGGAGAGGCAGGCGGAATTCCGTGTGTAGCGGTGAAATGCGTAGATATACGGAGGAACACCAGTGGCGAAGGCGGCCTGCTGGACATTAACTGACGCTGAGGCGCGAAAGCGTGGGGAGCAAACA</t>
  </si>
  <si>
    <t>ASV836</t>
  </si>
  <si>
    <t>TGGGGAATATTGCACAATGGGGGAAACCCTGATGCAGCGACGCCGCGTGAAGGACGACGTATTTCGGTATGTAAACTTCTATCAGCAGGGAAGATGATGACGGTACCTGACTAAGAAGCCCCGGCTAACTACGTGCCAGCAGCCGCGGTAATACGTAGGGGGCAAGCGTTATCCGGATTTACTGGGTGTAAAGGGAGCGTAGGCGGCCATGCAAGTCAGAAGTGAAAGCCCGGGGCCCAACCGCGGGACTGCTTTTGAAACTGTAAGGCTTGATTGCCGGAGAGGTAAGCGGAATTCCTAGTGTAGCGGTGAAATGCGTAGATATTAGGAGGAACACCAGTGGCGAAGGCGGCTTACTGGACGGCGAATGACGCTGAGGCTCGAAAGCGTGGGGAGCAAACA</t>
  </si>
  <si>
    <t>ASV837</t>
  </si>
  <si>
    <t>TGAGGAATATTGGTCAATGGTCGGGAGACTGAACCAGCCAAGCCGCGTGAGGGAGGAAGGTACAGAGTATCGTAAACCTCTTTTGTCAGGGAACAAAGACTGGGACGCGTCCCCGGATGAGTGTACCTGAAGAAAAAGCATCGGCTAACTCCGTGCCAGCAGCCGCGGTAATACGGAGGATGCGAGCGTTATCCGGATTTATTGGGTTTAAAGGGTGCGCAGGCGGTCTGTTAAGTCAGCGGTCAAAGCCCGGGGCTCAACCCCGGCCCGCCGTTGAAACTGGCAGTCTCGAGTTGGAGAGAAGTATGCGGAATGCGCGGTGTAGCGGTGAAATGCATAGATATCGCGCAGAACTCCGATTGCGAAGGCAGCATGCCGGCTCCACACTGACGCTGAGGCACGAAAGCGTGGGTATCGAACA</t>
  </si>
  <si>
    <t>ASV838</t>
  </si>
  <si>
    <t>TGGGGAATATTGCACAATGGGGGAAACCCTGATGCAGCGACGCCGCGTGAAGGAAGAAGTATCTCGGTATGTAAACTTCTATCAGCAGGGAAGAAAATGACGGTACCTGACTAAGAAGCCCCGGCTAACTACGTGCCAGCAGCCGCGGTAATACGTAGGGGGCAAGCGTTATCCGGATTTACTGGGTGTAAAGGGAGCGTAGACGGAGCAGCAAGTCTGATGTGAAAGACCGGGGCTTAACCCCGGGCCTGCATTGGAAACTGTTGATCTTGAGTGCCGGAGGGGTAAGCGGAATTCCTGGTGTAGCGGTGAAATGCGTAGATATCAGGAGGAACACCGGTGGCGAAGGCGGCTTACTGGACGGCAACTGACGTTGAGGCTCGAAAGCGTGGGGAGCAAACA</t>
  </si>
  <si>
    <t>ASV839</t>
  </si>
  <si>
    <t>TGGGGAATATTGGGCAATGGACGCAAGTCTGACCCAGCAACGCCGCGTGAAGGAAGAAGGCTTTCGGGTTGTAAACTTCTTTTAAGGGGGAAGAGCAGAAGACGGTACCCCTTGAATAAGCCACGGCTAACTACGTGCCAGCAGCCGCGGTAATACGTAGGTGGCAAGCGTTGTCCGGATTTACTGGGTGTAAAGGGCGTGCAGCCGGGCTTTTAAGTCAGATGTGAAATTCCAGAGCTCAACTCTGGAACTGCATTTGAAACTGAGGGTCTTGAGTACCGGAGAGGTTATCGGAATTCCTTGTGTAGCGGTGAAATGCGTAGATATAAGGAAGAACACCAGTGGCGAAGGCGGATAACTGGACGGCAACTGACGGTGAGGCGCGAAAGCGTGGGGAGCAAACA</t>
  </si>
  <si>
    <t>ASV840</t>
  </si>
  <si>
    <t>TGGGGAATATTGCACAATGGGGGGAACCCTGATGCAGCGACGCCGCGTGGGCGAGGGAGTACTTCGGTATGTAAAGCCCTATCAGCAGGGAAGAAGATGACGGTACCTGACCAAGAAGCCCCGGCTAACTACGTGCCAGCAGCCGCGGTAATACGTAGGGGGCAAGCGTTATCCGGATTCACTGGGTGTAAAGGGAGCGCAGGCGGCGCGGCAAGTCTGATGTGAAAACCCGGGGCCCAACCCCGGGAGTGCATTGGAAACTGTCGTGCTCGAGTGTCGGAGGGGCAAGTGGAATTCCTAGTGTAGCGGTGAAATGCGTAGATATTAGGAGGAACACCAGTGGCGAAGGCGGCTTGCTGGACGACGACTGACGCTGAGGCTCGAAAGCGTGGGGAGCAAACA</t>
  </si>
  <si>
    <t>ASV841</t>
  </si>
  <si>
    <t>Acetatifactor</t>
  </si>
  <si>
    <t>TGGGGAATATTGCACAATGGGGGGAACCCTGATGCAGCGACGCCGCGTGAGTGAAGAAGTATTTCGGTACGTAAAGCTCTATCAGCAGGAAAGAAAATGACGGTACCTGACTAAGAAGCCCCGGCTAACTACGTGCCAGCAGCCGCGGTAATACGTAGGGGGCAAGCGTTATCCGGATTTACTGGGTGTAAAGGGAGCGTAGACGGCAGTGCAAGTCCGGAGTGAAAGCCCACGGCTTAACCGTGGGACTGCTCTGGAAACTGTAGAGCTAGAGTGCGGGAGGGGCAGGCGGAATTCCTAGTGTAGCGGTGAAATGCGTAGATATTAGGAGGAACACCGGCGGCGAAGGCGGCCTGCTGGACCGTAACTGACGTTGAGGCTCGAAAGCGTGGGGAGCAAACA</t>
  </si>
  <si>
    <t>ASV842</t>
  </si>
  <si>
    <t>TAGGGAATTTTCGGCAATGGGCGAAAGCCTGACCGAGCAACGCCGCGTGAAGGAAGAAGGCCTTCGGGTTGTAAACTTCTGTTATAAAGGAAGAACGTCTATGACAGGGAATGGTGATAGAGTGACGGTACTTTATGAGGAAGCCACGGCTAACTACGTGCCAGCAGCCGCGGTAATACGTAGGTGGCGAGCGTTATCCGGAATTATTGGGCGTAAAGAGGGAGCAGGCGGCAGGAAGGGTCTGTGGTGAAAGAGTGAAGCTTAACTTCATAAAGCCATGGAAACCGGCCAGCTAGAGTGATGAAGAGGATCGCGGAATTCCATGTGTAGCGGTGAAATGCGTAGATATATGGAGGAACACCAGTGGCGAAGGCGGCGATCTGGTCAATGACTGACGCTCATTCCCGAAAGCGTGGGGAGCAAATA</t>
  </si>
  <si>
    <t>ASV843</t>
  </si>
  <si>
    <t>TTAGGAATATTCGTCAATGGGGGAAACCCTGAACGAGCAATGCCGCGTGAATGATGAAGGCCCTCTGGGTTGTAAAATTCTGTTGTTGAGAAAGAATGGTAAGGCGAGGAAATGCGCTTTACTTGACGGTACTCTTCAAGAAAGCCACGACTAACTACGTGCCAGCAGTCGCGGTAATACGTAGGTGGCAAGCGTTATCCGGATTTATTGGGCGTAAAGCGTGCGCAGGCGGCTTGCTAAGTCTAAGATAAAAGCCCGGAGCTCAACTCCGGTTCGTCTTAGAAACTGGTAGGCTCGAGTATGGTAGAGGCAAATGGAATTCCTAGTGTAGCGGTAAAATGCGTAGATATTAGGAGGAACACCAGTGGCGAAGGCGGTTTGCTGGGCCATTACTGACGCTCATGCACGAAAGCGTGGGTAGCAAATA</t>
  </si>
  <si>
    <t>ASV844</t>
  </si>
  <si>
    <t>TGGGGAATATTGCACAATGGGGGAAACCCTGATGCAGCGACGCCGCGTGAAGGAAGAAGTATTTCGGTATGTAAACTTCTATCAGCAGGGAAGAAAATGACGGTACCTGACTAAGAAGCCCCGGCTAACTACGTGCCAGCAGCCGCGGTAATACGTAGGGGGCAAGCGTTATCCGGATTTACTGGGTGTAAAGGGAGCGTAGGCGGCGATGCAAGTCAGAAGTGAAAGCCCGTAGCTCAACTACGGGACTGCTTTTGAAACTGTATTGCTAGATTGCAGGAGAGGTAAGTGGAATTCCTAGTGTAGCGGTGAAATGCGTAGATATTAGGAGGAACACCAGTGGCGAAGGCGGCTTACTGGACTGTAAATGACGCTGAGGCTCGAAAGCGTGGGGAGCAAACA</t>
  </si>
  <si>
    <t>ASV845</t>
  </si>
  <si>
    <t>TTAGGAATATTCGTCAATGGAGGAAACTCTGAACGAGCAATGCCGCGTGAGTGATGAAGGCCCTATGGGTCGTAAAACTCTGTTGTAAAGGAAGAACACCTACTATAGGTAATGATGGTAGGCTGACGGTACTTTACCAGAAAGCCCCGGCTAACTACGTGCCAGCAGCCGCGGTAATACGTAGGGGGCGAGCGTTATCCGGATTTATTGGGCGTAAAGCGTGTGTAGGCGGTTTATTAAGTCTAAGATTAAAGCCCGAGGCTTAACCTCGGTTCGTTTTAGAAACTGGTAGACTTGAGTGTGGTAGAGGCAAGTGGAATTTCTAGTGTAGCGGTTAAATGCGTAGATATTAGAAGGAACACCAGTGGCGAAGGCGGCTTGCTGGGCCATTACTGACGCTGAGACACGAAAGCGTGGGGAGCAAATA</t>
  </si>
  <si>
    <t>ASV846</t>
  </si>
  <si>
    <t>TGGGGAATATTGGGCAATGGGCGCAAGCCTGACCCAGCAACGCCGCGTGAAGGAAGAAGGCTTTCGGGTTGTAAACTTCTTTTAAGGGGGAAGAGAAGAAGACGGTACCCCTTGAATAAGCCACGGCTAACTACGTGCCAGCAGCCGCGGTAATACGTAGGTGGCAAGCGTTGTCCGGATTTACTGGGTGTAAAGGGCGTGCAGCCGGGACTGCAAGTCAGATGTGAAATCCGCGGGCTTAACCCGCGAACTGCATTTGAAACTGCGGATCTTGAGTACCGGAGAGGTAATCGGAATTCCTTGTGTAGCGGTGAAATGCGTAGATATAAGGAAGAACACCAGTGGCGAAGGCGGATTACTGGACGGCAACTGACGGTGAGGCGCGAAAGCGTGGGGAGCAAACA</t>
  </si>
  <si>
    <t>ASV847</t>
  </si>
  <si>
    <t>TAGGGAATTTTCGGCAATGGGCGAAAGCCTGACCGAGCAACGCCGCGTGAGGGAGGAAGTACTTCGGTATGTAAACCTCTGTTATAAAGGAAGAACGGATGGTGCAGGGAATGGCATCATAGTGACGGTACTTTATGAGGAAGCCACGGCTAACTACGTGCCAGCAGCCGCGGTAATACGTAGGTGGCGAGCGTTATCCGGAATCATTGGGCGTAAAGAGGGAGCAGGCGGCATCCAGGGTCTGCGGTGAAAGCCCGAAGCTAAACTTCGGTAAGCCGTGGAAACCGGGGAGCTAGAGAGCAGAAGAGGATCGTGGAATTCCATGTGTAGCGGTGAAATGCGTAGATATATGGAGGAACACCAGTGGCGAAGGCGACGATCTGGGCTGCAACTGACGCTCAGTCCCGAAAGCGTGGGGAGCAAATA</t>
  </si>
  <si>
    <t>ASV848</t>
  </si>
  <si>
    <t>TGGGGAATATTGCACAATGGGGGAAACCCTGATGCAGCGACGCCGCGTGAAGGAAGAAGTATTTCGGTATGTAAACTTCTATCAGCAGGGAAGAAAATGACGGTACCTGACTAAGAAGCCCCGGCTAACTACGTGCCAGCAGCCGCGGTAATACGTAGGGGGCAAGCGTTATCCGGATTTACTGGGTGTAAAGGGAGCGTAGGCGGCGATGCAAGTCAGAAGTGAAAGCCCGGGGCTCAACTCCGGGACTGCTTTTGAAACTGTATGGCTAGATTGCAGGAGAGGCAAGTGGAATTCCTAGTGTAGCGGTGAAATGCGTAGATATTAGGAGGAACACCAGTGGCGAAGGCGGCTTGCTGGACTGTAAATGACGCTGAGGCTCGAAAGCGTGGGGAGCAAACA</t>
  </si>
  <si>
    <t>ASV849</t>
  </si>
  <si>
    <t>TGGGGAATATTGGGCAATGGGCGCAAGCCTGACCCAGCAACGCCGCGTGAAGGAAGAAGGCTTTCGGGTTGTAAACTTCTTTTGTCAGGGAACAGTAGAAGAGGGTACCTGACGAATAAGCTCCGGCTAACTACGTGCCAGCAGCCGCGGTAATACGTAGGGAGCGAGCGTTGTCCGGATTTACTGGGTGTAAAGGGCGTGCAGCCGGGCTGGTAAGTCAGATGTGAAATCCGTGGGCTCAACCCGCGAACTGCATTTGAAACTGCTGGTCTTGAGTACCGGAGAGGTTATCGGAATTCCTTGTGTAGCGGTGAAATGCGTAGATATAAGGAAGAACACCAGTGGCGAAGGCGGATAACTGGACGGCAACTGACGGTGAGGCGCGAAAGCGTGGGGAGCAAACA</t>
  </si>
  <si>
    <t>ASV850</t>
  </si>
  <si>
    <t>TGGGGAATATTGCACAATGGGGGAAACCCTGATGCAGCGACGCCGCGTGAGGGAAGAAGATTTTCGGATTGTAAACCTCTGTCTTCAGGGACGATAATGACGGTACCTGAGGAGGAAGCCACGGCTAACTACGTGCCAGCAGCCGCGGTAATACGTAGGTGGCAAGCGTTGTCCGGAATTACTGGGTGTAAAGGGAGCGCAGGCGGGTTTGCAAGTTGGATGTTTAATGGAGGGGCTCAACCCCTTCTCGCATTCAAAACTGCAGATCTTGAGTGGTGCAGAGGCAGGCGGAATTCCCGGTGTAGCGGTGGAATGCGTAGATATCGGGAGGAACACCAGTGGCGAAGGCGGCCTGCTGGGCACTAACTGACGCTGAGGCTCGAAAGCATGGGTAGCAAACA</t>
  </si>
  <si>
    <t>ASV851</t>
  </si>
  <si>
    <t>P_Proteobacteria</t>
  </si>
  <si>
    <t>GTACGAACAGTGCCACTTTCTCCCGCTCGTTCAAATATTTCATGAACGTTTACAGTTCGGCTCAACAGCCTCCAGTCACCACGCTCTGCGACAATTCCGGACGCACGCTTTCCACAATGGTAACCAATAAGGCCCTTCAGGAAAAAGCCGCTTCACTTCCTGCCACCAAGGAGTTCTTTTCTTTTAAGACTTCTGATGGCGTACAGTTGAACGGCTGGATGGTGAAACCCAAAAACTTTGATGCTTCGCGCAAATATCCCGTTATCATGTACCAGTATAGCGGCCCCTCCTCTCAGGAAGTCACCGATTCGTGGAACCTTGGTTTCTATGGC</t>
  </si>
  <si>
    <t>ASV852</t>
  </si>
  <si>
    <t>TAGGGAATTTTCGGCAATGGGCGAAAGCCTGACCGAGCAACGCCGCGTGAGTGAAGAAGGCCTTCGGGTTGTAAAGCTCTGTTGTGAAGGAAGAACGGCTCATACAGGGAATGGTATGGGAGTGACGGTACTTTACCAGAAAGCCACGGCTAACTACGTGCCAGCAGCCGCGGTAATACGTAGGTGGCGAGCGTTATCCGGAATTATTGGGCGTAAAGGGTGCGCAGGCGGTTTGAAAAGTTTAAGGTGAAAGCGTGGGGCTTAACCCCATACAGCCTTAGAAACTGTCAGACTAGAGTACAGGAGAGGGCAATGGAATTCCATGTGTAGCGGTAAAATGCGTAGATATATGGAGGAACACCAGTGGCGAAGGCGGTTGCCTGGCCTGTAACTGACGCTCATGCACGAAAGCGTGGGGAGCAAATA</t>
  </si>
  <si>
    <t>ASV853</t>
  </si>
  <si>
    <t>TGGGGAATATTGCACAATGGAGGGAACTCTGATGCAGCGACGCCGCGTGAGTGAAGAAGTAATTCGTTATGTAAAGCTCTATCAGCAGGGAAGAAAGTGACGGTACCTGAATAAGAAGCTCCGGCTAAATACGTGCCAGCAGCCGCGGTAATACGTATGGAGCAAGCGTTATCCGGATTTACTGGGTGTAAAGGGAGAGTAGGTGGCAGAGCAAGTCCGAAGTGAAAACCCAAAGCTCAACTATGGGAATGCTTTAGAAACTGCTCAGCTAGAGTGCAGGAGAGGCAAGTGGAATTCTTAGTGTAGCGGTGAAATGCGTAGATATTAGGAGGAACACCAGTGGCGAAGGCGGCTTGCTGGACTGTAACTGACACTGAGGCTCGAAAGCGTGGGGAGCAAACA</t>
  </si>
  <si>
    <t>ASV854</t>
  </si>
  <si>
    <t>TAGGGAATTTTCGGCAATGGGCGAAAGCCTGACCGAGCAACGCCGCGTGAGTGAAGAAGGCCTTCGGGTTGTAAAGCTCTGTTGTGAAGGAAGAACGGCTCATAGAGGGAATGCTATGGGAGTGACGGTACTTTACCAGAAAGCCACGGCTAACTACGTGCCAGCAGCCGCGGTAATACGTAGGTGGCGAGCGTTATCCGGAATTATTGGGCGTAAAGGGTGCGCAGGCGGTTTTTTAAGTTTAAGGTGAAAGCGTGGGGCTTAACCCCATATAGCCTTAGAAACTGAGAGACTAGAGTACAGGAGAGGGCAATGGAATTCCATGTGTAGCGGTAAAATGCGTAGATATATGGAGGAACACCAGTGGCGAAGGCGGTTGCCTGGCCTGTAACTGACGCTCATGCACGAAAGCGTGGGGAGCAAATA</t>
  </si>
  <si>
    <t>ASV855</t>
  </si>
  <si>
    <t>TAGGGAATCTTCCACAATGGACGCAAGTCTGATGGAGCAACGCCGCGTGAGTGAAGAAGGTTTTCGGATCGTAAAGCTCTGTTGTTGGTGAAGAAGGATAGAGGTAGTAACTGGCCTTTATTTGACGGTAATCAACCAGAAAGTCACGGCTAACTACGTGCCAGCAGCCGCGGTAATACGTAGGGGGCGAGCGTTATCCGGATTTACTGGGTGTAAAGGGAGCGTAGACGGCATGGCAAGCCAGATGTGAAAGCCCGGGGCTCAACCCCGGGACTGCATTTGGAACTGTCAGGCTAGAGTGTCGGAGAGGAAAGCGGAATTCCTAGTGTAGCGGTGAAATGCGTAGATATTAGGAGGAACACCAGTGGCGAAGGCGGCTTTCTGGACGATGACTGACGTTGAGGCTCGAAAGCGTGGGGAGCAAACA</t>
  </si>
  <si>
    <t>ASV856</t>
  </si>
  <si>
    <t>TAGGGAATCTTCCACAATGGACGCAAGTCTGATGGAGCAACGCCGCGTGAGTGAAGAAGGTTTTCGGATCGTAAAGCTCTGTTGTTGGTGAAGAAGGATAGAGGTAGTAACTGGCCTTTATTTGACGGTAATCAACCAGAAAGTCACGGCTAACTACGTGCCAGCAGCCGCGGTAATACGTAGGGGGCGAGCGTTATCCGGATTTACTGGGTGTAAAGGGTGCGTAGGTGGTATGGCAAGTCAGAAGTGAAAACCCGGGGCTTAACTCCGGGACTGCTTTTGAAACTGTCAGACTGGAGTGCAGGAGAGGTAAGCGGAATTCCTAGTGTAGCGGTGAAATGCGTAGATATTAGGAGGAACATCAGTGGCGAAGGCGGCTTACTGGACTGAAACTGACACTGAGGCACGAAAGCGTGGGGAGCAAACA</t>
  </si>
  <si>
    <t>ASV857</t>
  </si>
  <si>
    <t>TGAGGAATATTGGTCAATGGTCGGGAGACTGAACCAGCCAAGCCGCGTGAGGGATGAAGGTACAGAGTATCGTAAACCTCTTTTGTCAGGGAACAAAGGCGGGGACGTGTCCCCGGATGAGTGTACCTGAAGAAAAAGCATCGGCTAACTCCGTGCCAGCAGCCGCGGTAATACGGAGGATGCGAGCGTTATCCGGATTTATTGGGTTTAAAGGGTGCGCAGGCGGTCTGTTAAGTCAGCGGTCAAAGCCCGGGGCTCAACCCCGGCCCGCCGTTGAAACTGGCAGTCTCGAGTTGGAGAGAAGTATGCGGAATGCGCGGTGTAGCGGTGAAATGCATAGATATCGCGCAGAACTCCGATTGCGAAGGCAGCATGCCGGCTCCACACTGACGCTGAGGCACGAAAGCGTGGGTATCGAACA</t>
  </si>
  <si>
    <t>ASV858</t>
  </si>
  <si>
    <t>TGGGGAATATTGCACAATGGGGGAAACCCTGATGCAGCAACGCCGCGTGGGTGAAGAAGTATTTCGGTATGTAAAGCCCTATCAGCAGGGAAGAAGAAGGACGGTACCTGACTAAGAAGCCCCGGCTAACTACGTGCCAGCAGCCGCGGTAATACGTAGGGGGCAAGCGTTATCCGGATTTACTGGGTGTAAAGGGAGCGTAGACGGCTTCATAAGTCTGAAGTGAAAGGCCAAGGCTTAACCATGGAACTGCTTTGGAAACTATGAGGCTAGAGTGCTGGAGAGGTAAGTGGAATTCCTAGTGTAGCGGTGAAATGCGTAGATATTAGGAGGAACACCAGTGGCGAAGGCGGCTTACTGGACAGAAACTGACGTTGAGGCTCGAAAGCGTGGGGAGCAAACA</t>
  </si>
  <si>
    <t>ASV859</t>
  </si>
  <si>
    <t>TGGGGAATATTGGGCAATGGGCGCAAGCCTGACCCAGCAACGCCGCGTGAAGGAAGAAGGCTTTCGGGTTGTAAACTTCTTTTATCAGGGAAGATGGATGAGACTGTACCTGATGAATAAGCCACGGCTAACTACGTGCCAGCAGCCGCGGTAATACGTAGGTGGCAAGCGTTGTCCGGATTTACTGGGTGTAAAGGGCGTGTAGGCGGGATTGCAAGTCAGGCGTGAAAACCAGAGGCTCAACCTCTGGCCTGCGTTTGAAACTGCAGTTCTTGAGTACTGGAGAGGTTGGCGGAATTCCTAGTGTAGCGGTGAAATGCGTAGATATTAGGAGGAACACCAGTGGCGAAGGCGGCCAACTGGACAGCAACTGACGCTGAGGCGCGAAAGCGTGGGGAGCAAACA</t>
  </si>
  <si>
    <t>ASV860</t>
  </si>
  <si>
    <t>TAGGGAATTTTGCGCAATGGGGGAAACCCTGACGCAGCAACGCCGCGTGATTGATGAAGCCCTTCGGGGTGTAAAGATCTGTCAGTGGGGACGAAACTTGACGGTACCCACAGAGGAAGCACCGGCTAACTCCGTGCCAGCAGCCGCGGTAATACGGAGGGTGCAAGCGTTGTCCGGAATCATTGGGCGTAAAGAGTTCGTAGGTGGTTTGTTAAGTTTGGTGTTAAATGCAGAGGCTCAACTTCTGTTCGGCATCGGATACTGGCAGACTAGAATGCGGTAGAGGTAAAGGGAATTCCTGGTGTAGCGGTGAAATGCGTAGATATCAGGAGGAACATCGGTGGCGTAAGCGCTTTACTGGGCCGTAATTGACACTGAGGAACGAAAGCCAGGGTAGCAAATG</t>
  </si>
  <si>
    <t>ASV861</t>
  </si>
  <si>
    <t>TGGGGGATATTGCACAATGGAGGAAACTCTGATGCAGCGACGCCGCGTGAGGGAAGACGGTCTTCGGATTGTAAACCTCTGTCTTCAGGGACGAAAGCAATGACGGTACCTGAGGAGGAAGCCACGGCTAACTACGTGCCAGCAGCCGCGGTAATACGTAGGTGGCAAGCGTTGTCCGGAATTACTGGGTGTAAAGGGAGCGTAGGCGGGGCCGCAAGCCTCATGTGAAATCGACCGGCTCAACCGGTCGCTGCGTGAGGAACTGCGGTTCTTGAGTGGAGTAGAGGCAGGCGGAATTCCTAGTGTAGCGGTGAAATGCGTAGATATTAGGAGGAACACCAGTGGCGAAGGCGGCCTGCTGGGCTCTAACTGACGCTGAGGCTCGAAAGCGTGGGTAGCAAACA</t>
  </si>
  <si>
    <t>ASV862</t>
  </si>
  <si>
    <t>TGGGGAATATTGGGCAATGGGCGCAAGCCTGACCCAGCAACGCCGCGTGAAGGATGAAGGCTTTCGGGTTGTAAACTTCTTTTATCAGGGACGAATCAAGTGACGGTACCTGATGAATAAGTCACGGCTAACTACGTGCCAGCAGCCGCGGTAATACGTAGGTGGCAAGCGTTATCCGGATTTACTGGGTGTAAAGGGCGTGTAGGCGGGACTGCAAGTCAGGTGTGAAAACCACGGGCTCAACCTGTGGCCTGCATTTGAAACTGTAGTTCTTGAGTGCTGGAGAGGCAATCGGAATTCCGTGTGTAGCGGTGAAATGCGTAGATATACGGAGGAACACCAGTGGCGAAGGCGGATTGCTGGACAGTAACTGACGCTGAGGCGCGAAAGCGTGGGGAGCAAACA</t>
  </si>
  <si>
    <t>ASV863</t>
  </si>
  <si>
    <t>TGGGGGATATTGCGCAATGGGGGCAACCCTGACGCAGCAATGCCGCGTGAAGGATGAAGGTCTTCGGATCGTAAACTTTTGTCTTCAGGGACGATAATGACGGTACCTGAGGAGGAAGCCACGGCTAACTACGTGCCAGCAGCCGCGGTAATACGTAGGTGGCAAGCGTTGTCCGGATTTACTGGGTGTAAAGGGCGTGTAGGCGGGATGGTAGGTCAGATGTGAAATACCCGGGCTCAACCCGGGGGCTGCATTTGAAACCATCATTCTTGAGTGCCGGAGAGGGAAGCGGAATTCCTAGTGTAGCGGTGAAATGCGTAGATATTAGGAGGAACACCAGTGGCGAAGGCGGCTTTCTGGACGGTAACTGACGCTGAGGCGCGAAAGCGTGGGGAGCAAACA</t>
  </si>
  <si>
    <t>ASV864</t>
  </si>
  <si>
    <t>TGGGGAATATTGCACAATGGGGGAAACCCTGATGCAGCAACGCCGCGTGAAGGAAGAAGGGTTTCGGCTCGTAAACTTCTATCAATAGGGATGAAAAAAATGACAGTACCTAAATAAGAAGCCCCGGCTAACTACGTGCCAGCAGCCGCGGTAATACGTAGGGGGCAAGCGTTATCCGGAATTACTGGGTGTAAAGGGAGAGTAGGCGGCATGGTAAGTTAGATGTGAAAGCCTCGGGCTTAACCTGAGGATTGCATTTAAAACTATCAAGCTAGAGTACAGGAGAGGAAAGCGGAATTCCTAGTGTAGCGGTGAAATGCGTAGATATTAGGAAGAACACCAGTGGCGAAGGCGGCTTTCTGGACTGAAACTGACGCTGAGGCTCGAAAGCGTGGGGAGCGAACA</t>
  </si>
  <si>
    <t>ASV865</t>
  </si>
  <si>
    <t>Harryflintia</t>
  </si>
  <si>
    <t>TGGGGGATATTGCACAATGGGGGAAACCCTGATGCAGCGACGCCGCGTGAGGGAAGACGGCCTTCGGGTTGTAAACCTCTGTCGCAGGGGACGAAGGAAGTGACGGTACCCTGTGAGGAAGCCACGGCTAACTACGTGCCAGCAGCCGCGGTAATACGTAGGTGGCGAGCGTTGTCCGGAATTACTGGGTGTAAAGGGAGCGTAGGCGGGAGTGCAAGTTGAATGTATAAACTATCGGCTCAACTGATAGAAGCGTTCAAAACTGCACTTCTTGAGTGAAGTAGAGGCAGGCGGAATTCCTAGTGTAGCGGTGAAATGCGTAGATATTAGGAGGAACACCAGTGGCGAAGGCGGCCTGCTGGGCTTTAACTGACGCTGAGGCTCGAAAGCGTGGGTAGCAAACA</t>
  </si>
  <si>
    <t>ASV866</t>
  </si>
  <si>
    <t>TCGGGAATATTGTGCAATGGAGGAAACTCTGACACAGTGACGCCGCGTATGGGAAGAAGGTTTTCGGATTGTAAACCATTGTTGGAGGGGAAGAAACAAGACAGTACCCTCAAAGAAAGCTCCGGCTAACTACGTGCCAGCAGCCGCGGTAATACGTAGGGAGCGAGCGTTATCCGGATTTATTGGGTGTAAAGGGTGCGTAGACGGGAATTTAAGTTAGTTGTGAAATCCCTCGGCTTAACTGAGGAACTGCAACTAAAACTGAATTTCTTGAGTGCGGGAGAGGAAAGTGGAATTCCTAGTGTAGCGGTGAAATGCGTAGATATTAGGAGGAACACCAGTGGCGAAGGCGACTTTCTGGACCGTAACTGACGTTGAGGCACGAAAGTGTGGGGAGCAAACA</t>
  </si>
  <si>
    <t>ASV867</t>
  </si>
  <si>
    <t>TGGGGAATATTGCACAATGGGGGAAACCCTGATGCAGCGACGCCGCGTGAGTGAAGAAGTATTTCGGTATGTAAAGCTCTATCAGCAGGGAAGAAGAAAGACGGTACCTGACTAAGAAGCCCCGGCTAACTACGTGCCAGCAGCCGCGGTAATACGTAGGGGGCAAGCGTTATCCGGATTTACTGGGTGTAAAGGGAGCGTAGACGGCTGTGCAAGTCTGAAGTGAAAGCCCGTGGCTCAACCGCGGAACTGCTTTGGAAACTGTATAGCTTGAGTACTGGAGAGGCAGGCGGAATTCCTAGTGTAGCGGTGAAATGCGTAGATATTAGGAGGAACACCAGTGGCGAAGGCGGCCTGCTGGACAGAAACTGACGTTGAGGCTCGAAAGCGTGGGGAGCAAACA</t>
  </si>
  <si>
    <t>ASV868</t>
  </si>
  <si>
    <t>TGGGGGATATTGCACAATGGGGGGAACCCTGATGCAGCGACGCCGCGTGAGGGAAGACGGCCTTCGGGTTGTAAACCTCTGTCGCAGGGGACGAAGGAGATGACGGTACCCTGTGAGGAAGCCACGGCTAACTACGTGCCAGCAGCCGCGGTAATACGTAGGTGGCGAGCGTTGTCCGGAATTACTGGGTGTAAAGGGAGCGTAGGCGGGATATTAAGTTGAATGTATAAACTACCGGCTTAACCGATAGAAGCGTTCAAAACTGATATTCTTGAGTGAAGTAGAGGCAGGCGGAATTCCTAGTGTAGCGGTGAAATGCGTAGATATTAGGAGGAACACCAGTGGCGAAGGCGGCCTGCTGGGCTTTAACTGACGCTGAGGCTCGAAAGCGTGGGTAGCAAACA</t>
  </si>
  <si>
    <t>ASV869</t>
  </si>
  <si>
    <t>CGCTTCTGGTAAATTCCGGAATCGGGATTCTGCGTCTGGAAGAACAGCAGATGAGCCTGGAGGACATCTTCCTTCAGCTTACAGGAAAGCAGGTGAGTTTATGATCAGATGTTTGTCGTCACAGTTACATGCGGAACATCAGAAAATCCGGCACACGAAAGCGCTTCTTGTTCCCCTTGGTTTTCTGGGCTTTTACTTTCTGTGGACCATGTGGCAGATCAGTTCCATGAAGCCAGATGAATTCCCGACCGGATATGCCATGCTGTTTTATCAGCTTCCTGTCATGAATGCG</t>
  </si>
  <si>
    <t>ASV870</t>
  </si>
  <si>
    <t>TGGGGAATATTGGGCAATGGGCGAAAGCCTGACCCAGCGACGCCGCGTGAGGGAAGAAGGTCTTCGGATTGTAAACCTCTGTTGACAGGGAAGAAGAAAGTGACGGTACCTGTAAAGAAAGCCACGGCTAACTACGTGCCAGCAGCCGCGGTAATACGTAGGTGGCGAGCGTTATCCGGAATTACTGGGTGTAAAGGGTGTGTAGGCGGGATTGCAAGTCAGATGTGAAATACCAAGGCTTAACCATGGAGCTGCATTTGAAACTGTAATTCTTGAGAGTGGGAGAGGTAAGCGGAATTCCCGGTGTAGCGGTGAAATGCGTAGATATCGGGAGGAACACCAGTGGCGAAGGCGGCTTACTGGACCATTACTGACGCTGAGACACGAAAGCGTGGGGAGCAAACA</t>
  </si>
  <si>
    <t>ASV871</t>
  </si>
  <si>
    <t>TGGGGAATATTGCGCAATGGGGGAAACCCTGACGCAGCAACGCCGCGTGAAGGAAGAAGGTCTTCGGATTGTAAACTTTTGTTGGCAGGGAAGAAAGAAATGACAGTACCTGCCGAGGAAGCTCCGGCTAACTACGTGCCAGCAGCCGCGGTAATACGTAGGGAGCAAGCGTTGTCCGGAATTACTGGGTGTAAAGGGTGCGTAGGCGGGTATGCAAGTCACATGTGAAATACCGGGGCTCAACTCCGGGGCTGCATGAGAAACTGTATATCTTGAGTGCAGAAGAGGTAAGCGGAATTCCTAGTGTAGCGGTGAAATGCGTAGATATTAGGAGGAACACCAGTGGCGAAGGCGGCTTACTGGGCTGTAACTGACGCTGAGGCACGAAAGCGTGGGGAGCAAACA</t>
  </si>
  <si>
    <t>ASV872</t>
  </si>
  <si>
    <t>TGGGGAATATTGGGCAATGGGCGCAAGCCTGACCCAGCAACGCCGCGTGAAGGAAGAAGGCTTTCGGGTTGTAAACTTCTTTTATCAGGGAAGATGAATGAGACTGTACCTGATGAATAAGCCACGGCTAACTACGTGCCAGCAGCCGCGGTAATACGTAGGTGGCAAGCGTTGTCCGGATTTACTGGGTGTAAAGGGCGTGTAGGCGGGATTGCAAGTCAGGCGTGAAAACCAGAGGCTCAACCTCTGGCCTGCGTTTGAAACTGCAGTTCTTGAGTACTGGAGAGGTTGGCGGAATTCCTAGTGTAGCGGTGAAATGCGTAGATATTAGGAGGAACACCAGTGGCGAAGGCGGCCAACTGGACAGCAACTGACGCTGAGGCGCGAAAGCGTGGGGAGCAAACA</t>
  </si>
  <si>
    <t>ASV873</t>
  </si>
  <si>
    <t>TAGGGAATCTTCCACAATGGACGAAAGTCTGATGGAGCAACGCCGCGTGAGTGAAGAAGGGTTTCGGCTCGTAAAGCTCTGTTGGTAGTGAAGAAAGATAGAGGTAGTAACTGGCCTTTATTTGACGGTAATTACTTAGAAAGTCACGGCTAACTACGTGCCAGCAGCCGCGGTAATACGGAGGATCCAAGCGTTATCCGGATTTATTGGGTTTAAAGGGTGCGTAGGCGGACGCTTAAGTCAGCGGTAAAATTGCGGGGCTCAACCTCGTCGAGCCGTTGAAACTGGGTGCCTTGAGTGGGCGAGAAGTACGCGGAATGCGTGGTGTAGCGGTGAAATGCATAGATATCACGCAGAACTCCGATTGCGAAGGCAGCGTACCGGCGCCCTACTGACGCTGAAGCACGAAGGCGTGGGTATCGAACA</t>
  </si>
  <si>
    <t>ASV874</t>
  </si>
  <si>
    <t>TGAGGAATATTGGTCAATGGCCGGAAGGCTGAACCAGCCAAGTCGCGTGAGGGAATAAGGCCCTACGGGTCGTAAACCTCTTTTGCCAGGGAGCAATGCCGTCCACGTGTGGACGGAAGGAGAGTACCTGGAGAAAAAGCATCGGCTAACTCCGTGCCAGCAGCCGCGGTAATACGGAGGATGCGAGCGTTATCCGGATTTATTGGGTTTAAAGGGTGCGTAGGCGGAGTGTCAAGTCAGCGGTAAAATTTCGGGGCTCAACCCCGTCGTGCCGTTGAAACTGACGCCCTTGAGTGAGTGAGAAGTAAGCGGAATGCGTGGTGTAGCGGTGAAATGCATAGATATCACGCAGAACGCCGATTGCGAAGGCAGCTTACCGGCGCTCAACTGACGCTGAGGCACGAAAGTGCGGGTATCGAACA</t>
  </si>
  <si>
    <t>ASV875</t>
  </si>
  <si>
    <t>TGGGGAATATTGGACAATGGGGGGAACCCTGATCCAGCGACGCCGCGTGAGTGAAGAAGTATCTCGGTATGTAAAGCTCTATCAGCAGGGAAGAAAGAAATGACGGTACCTGACCAAGAAGCCCCGGCTAACTACGTGCCAGCAGCCGCGGTAATACGTAGGGGGCAAGCGTTATCCGGATTTACTGGGTGTAAAGGGAGCGTAGACGGTAATGCAAGTCTGGAGTGAAATGCAGGGGCTCAACCCCTGAACTGCTTTGGAAACTGTATGACTGGAGTGCAGGAGAGGTAAGTGGAATTCCTAGTGTAGCGGTGAAATGCGTAGATATTAGGAGGAACACCAGTGGCGAAGGCGGCTTACTGGACTGTAACTGACGTTGAGGCTCGAAAGCGTGGGGAGCAAACA</t>
  </si>
  <si>
    <t>ASV876</t>
  </si>
  <si>
    <t>TGGGGAATATTGCGCAATGGGGGAAACCCTGACGCAGCAACGCCGCGTGATTGAAGAAGGCCCTCGGGTTGTAAAGATCTTTAATCGGGGACGAAGAATGACGGTACCCGAAGAATAAGCTCCGGCTAACTACGTGCCAGCAGCCGCGGTAATACGTAGGGAGCAAGCGTTATCCGGATTTACTGGGTGTAAAGGGCGTGTAGGCGGGCATGCAAGTCAGAAGTGAAATCTGGGGGCTTAACCCCCAAACTGCTTTTGAAACTGCGTGTCTTGAGTGATGGAGAGGCAGGCGGAATTCCCAGTGTAGCGGTGAAATGCATAGATATTGGGAGGAACACCAGTGGCGAAGGCGGCCTGCTGGACATTAACTGACGCTGAGGCGCGAAAGCGTGGGGAGCAAACA</t>
  </si>
  <si>
    <t>ASV877</t>
  </si>
  <si>
    <t>TCGGGAATATTGCGCAATGGAGGAAACTCTGACGCAGTGACGCCGCGTGCAGGAAGAAGGTTTTCGGATTGTAAACTGCTTTAGACAGGGAAGAAAAAAGACAGTACCTGTAGAATAAGCTCCGGCTAACTACGTGCCAGCAGCCGCGGTAATACGTAGGGAGCAAGCGTTATCCGGATTTATTGGGTGTAAAGGGTGCGTAGACGGAGAAGCAAGTTAGTTGTGAAATCCCTCGGCTTAACTGAGGAACTGCAACTAAAACTACTTCCCTTGAGTGCTGGAGAGGAAAGTGGAATTCCTAGTGTAGCGGTGAAATGCGTAGATATTAGGAGGAACACCAGTGGCGAAGGCGACTTTCTGGACAGTAACTGACGTTGAGGCACGAAAGTGTGGGGAGCAAACA</t>
  </si>
  <si>
    <t>ASV878</t>
  </si>
  <si>
    <t>GGACGGGGTGGAAAGCAAAAAGGATGCCCTCCAGGAAATCTCCATGCTGCTTTTAAAGCGCTGGTCCGAGTATTTTGAACGTGCCAGGTATATCCATATTGAGGACCGGGAGGCCCTGCGGGACGATCCTGCCAGGGAGATCGAATATGGGATTATGCTTACCCAGAATTCGGAAAGCCTGATTGCCGTTCCTTTTTACATCAACGGAAAGATCCAGGGAATTCTGGGAGTGGGGGATCCGGTCTGCCACAAGGATGATACCCAGCTCCTCCAGAATCTCACCTACTTTGTCCTCAATG</t>
  </si>
  <si>
    <t>ASV879</t>
  </si>
  <si>
    <t>TTAGGAATATTCGTCAATGGGGGAAACCCTGAACGAGCAATGCCGCGTGAAGGATGACGGTCCTATGGATTGTAAACTTCTGTTGTTAGGGAAGAACGACCTAAGTAGGAAATGACTTAGGAGTGACGGTACCTTTCAAGAAAGCTCCGGCTAACTACGTGCCAGCAGCCGCGGTAATACGTAGGGAGCGAGCGTTATCCGGATTTATTGGGTGTAAAGGGTGCGTAGGCGGCTTCTTAAGTCTGTAGTCTAAGCCCGGAGCTTAACTCCGGTTCGCTACAGAAACTGATTAGCTTGAGTATGGTAGAGGCAAGTGGAATTTCTAGTGTAGCGGTTAAATGCGTAGATATTAGAAGGAACACCAGTGGCGAAGGCGACTTGCTGGGCCATTACTGACGCTGAGGCACGAAAGCGTGGGGAGCAAATA</t>
  </si>
  <si>
    <t>ASV880</t>
  </si>
  <si>
    <t>Izemoplasmatales</t>
  </si>
  <si>
    <t>O_Izemoplasmatales</t>
  </si>
  <si>
    <t>TAGGGAATTTTCGGCAATGGGCGAAAGCCTGACCGAGCAATGCCGCGTGAATGAAGAAATTCTTCGGAATGTAAAATTCTGTGGTGAGGGAAGAAAGGTATTAGAAGGAAATGGCTAATATTTGACGGTACCTTACTAGAAAGCCCCGGCTAACTATGTGCCAGCAGCCGCGGTAATACATAGGGGGCAAGCGTTATCCGGAATTATTGGGCGTAAAGCGTGCGTAGGCGGCCACTTAAGTCTGTCGTGAAAGCCCACAGCTTAACTGTGGAGGGTCGATGGAAACTGAGAGGCTTGAATCTAGGAGAGGTAAGTGGAATTCCATGTGTAGCGGTAAAATGCTTAGATATATGGAGGAACACCAGTGGCGAAGGCGGCTTACTGGTCTAGAATTGACGCTGATGCACGAAAGCGTGGGTAGCAAACA</t>
  </si>
  <si>
    <t>ASV881</t>
  </si>
  <si>
    <t>TTCATCGGCGTTGTCGGTGGCCACTTGCATGGCAATGACACGTGCGCCGTGTTCGCTGGCCAGACTGTCGAGCAATGCTGTGAAGACTTTCAGGTGAAGCGCTTTAGGTATGAGGCTTTCCATAATGGCTTCGGCTGATGGTTCAACGATATAGTTCAGGACGATATCATTGTTTTTTTCCACTTCGGCCGGTGCGGGAGCATCTAATTTGATAGGAAGAAAAGTCTCTTCCGTAAGAATTTGTGATCCTGCGCTTTTAAAATGGTGGTATATCATTTCTATACGGTCGAATGCACCGCTTGTGAATGAGGTCATAAGAAGTCCGGCCAGTTCTGCTGCCTGAGCATAATTAGGGTGATCCAGCAACTGGGCATAATCAGAGCAATCCTTGAATCCCATTTTGCGGGCA</t>
  </si>
  <si>
    <t>ASV882</t>
  </si>
  <si>
    <t>TGGGGAATATTGCGCAATGGGGGAAACCCTGACGCAGCAACGCCGCGTGATTGAAGAAGGCCTTCGGGTTGTAAAGATCTTTAATCAGGGACGAAAAATGACGGTACCTGAAGAATAAGCTCCGGCTAACTACGTGCCAGCAGCCGCGGTAATACGTAGGGAGCAAGCGTTATCCGGATTTACTGGGTGTAAAGGGCGCGCAGGCGGGCCGGCAAGTTGGGAGTGAAATCCCGGGGCTTAACCCCGGAACTGCTTTCAAAACTGCTGGTCTTGAGTGATGGAGAGGCAGGCGGAATTCCGTGTGTAGCGGTGAAATGCGTAGATATACGGAGGAACACCAGTGGCGAAGGCGGCCTGCTGGACATTAACTGACGCTGAGGCGCGAAAGCGTGGGGAGCAAACA</t>
  </si>
  <si>
    <t>ASV883</t>
  </si>
  <si>
    <t>TGGGGGATATTGCACAATGGGGGAAACCCTGATGCAGCAATGCCGCGTGAGGGAAGAAGGTCTTCGGATTGTAAACCTAAGTAGCCAGGGACGATAATGACGGTACCTGGAGAGTAAGCTCCGGCTAACTACGTGCCAGCAGCCGCGGTAATACGTAGGGAGCGAGCGTTGTCCGGATTTACTGGGTGTAAAGGGTGCGTAGGCGGGATGGCAAGTCAGATGTGAAATACCGGGGCTTAACCCCGGGGCTGCATTTGAAACTGTCGTTCTTGAGTGAAGTAGAGGCAGGCGGAATTCCTAGTGTAGCGGTGAAATGCGTAGATATTAGGAGGAACACCAGTGGCGAAGGCGGCCTGCTGGGCTTTAACTGACGCTGAGGCACGAAAGCATGGGGAGCAAACA</t>
  </si>
  <si>
    <t>ASV885</t>
  </si>
  <si>
    <t>TGGGGAATATTGCGCAATGGGGGCAACCCTGACGCAGCAACGCCGCGTGAAGGATGACGGCCTTCGGGTTGTAAACTTCTGTCGCAAGGGAAGAAGAAAGTGACGGTACCTTGTGAGAAAGCCACGGCTAACTACGTGCCAGCAGCCGCGGTAATACGTAGGTGGCGAGCGTTGTCCGGATTTACTGGGTGTAAAGGGCGCGTAGGCGGATTTGCAAGTCAGATGTGAAATACCGGGGCTTAACCCCGGAACTGCATTTGAAACTGTAGACCTTGAGTGCCGGAGAGGAAAGCGGAATTCCTAGTGTAGCGGTGAAATGCGTAGATATTAGGAGGAACACCAGTGGCGAAGGCGGCTTTCTGGACGGTAACTGACGCTGAGGCGCGAAAGTGTGGGTAGCAAACA</t>
  </si>
  <si>
    <t>ASV886</t>
  </si>
  <si>
    <t>TGGGGAATATTGCGCAATGGGGGCAACCCTGACGCAGCAACGCCGCGTGCGGGACGACGGCCTTCGGGTTGTAAACCGCTTTCAGCAGGGAAGAAATTCGACGGTACCTGCAGAAGAAGCTCCGGCTAACTACGTGCCAGCAGCCGCGGTAATACGTAGGGAGCGAGCGTTATCCGGATTCATTGGGCGTAAAGAGCGCGTAGGCGGCCTCTCAAGCGGGATCTCTAATCCGAGGGCTCAACCCCCGGCCGGATCCCGAACTGGGAGGCTCGAGTTCGGTAGAGGCAGGCGGAATTCCCGGTGTAGCGGTGGAATGCGCAGATATCGGGAAGAACACCGATGGCGAAGGCAGCCTGCTGGGCCGCAACTGACGCTGAGGCGCGAAAGCTAGGGGAGCGAACA</t>
  </si>
  <si>
    <t>ASV887</t>
  </si>
  <si>
    <t>TGGGGGATATTGCGCAATGGGGGAAACCCTGACGCAGCAACGCCGCGTGAAGGAAGAAGGCCTTCGGGTTGTAAACTTTTGTCTTTTGGGAAGAAGAATGACGGTACCAAAGGAGGAAGCCACGGCTAACTACGTGCCAGCAGCCGCGGTAATACGTAGGTGGCGAGCGTTGTCCGGAATTACTGGGTGTAAAGGGCGTGTAGGCGGGCAGATAAGTCAGATGTGAAATACCGGGGCTCAACCCCGGGGCTGCATTTGAAACTGTATGTCTTGAGTGCCGGAGAGGAAAGCGGAATTCCTAGTGTAGCGGTGAAATGCGTAGATATTAGGAGGAACACCAGTGGCGAAGGCGGCTTTCTGGACGGTAACTGACGCTGAGGCGCGAAAGCGTGGGGAGCAAACA</t>
  </si>
  <si>
    <t>ASV888</t>
  </si>
  <si>
    <t>[Eubacterium] oxidoreducens group</t>
  </si>
  <si>
    <t>TGGGGAATATTGGGCAATGGACGCAAGTCTGACCCAGCAACGCCGCGTGAAGGAAGAAGGCTTTCGGGTTGTAAACTTCTTTTGTCAGGGAAGAGTAGAA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</t>
  </si>
  <si>
    <t>ASV889</t>
  </si>
  <si>
    <t>TAGGGAATCTTCCGCAATGGGCGAAAGCCTGACGGAGCAACGCCGCGTGAGTGATGAAGGTCTTCGGATCGTAAAACTCTGTTATTAGGGAAGAACATACGTGTAAGTAACTATGCACGTCTTGACGGTACCTAATCAGAAAGCCACGGCTAACTACGTGCCAGCAGCCGCGGTAATACGTAGGTGGCAAGCGTTATCCGGAATTATTGGGCGTAAAGCGCGCGTAGGCGGTTTTTTAAGTCTGATGTGAAAGCCCACGGCTCAACCGTGGAGGGTCATTGGAAACTGGAAAACTTGAGTGCAGAAGAGGAAAGTGGAATTCCATGTGTAGCGGTGAAATGCGCAGAGATATGGAGGAACACCAGTGGCGAAGGCGACTTTCTGGTCTGTAACTGACGCTGATGTGCGAAAGCGTGGGGATCAAACA</t>
  </si>
  <si>
    <t>ASV890</t>
  </si>
  <si>
    <t>TAGGGAATTTTCGGCAATGGGCGAAAGCCTGACCGAGCAACGCCGCGTGAGGGAGGAAGTATTTCGGTATGTAAACCTCTGTTATAAAGGAAGAACGGCGCATGTAGGGAATGACATGCGAGTGACGGTACTTTATGAGAAAGCCACGGCTAACTACGTGCCAGCAGCCGCGGTAATACGTAGGTGGCGAGCGTTATCCGGAATCATTGGGCGTAAAGAGGGAGCAGGCGGCAACTAGGGTCTGCGGTAAAAGACCGAAGCTAAACTTCGGTAAGCCGTGGAAACCGAGGAGCTAGAGTGCAGTAGAGGATCGTGGAATTCCATGTGTAGCGGTGAAATGCGTAGATATATGGAGGAACACCAGTGGCGAAGGCGACGATCTGGGCTGCAACTGACGCTCAGTCCCGAAAGCGTGGGGAGCAAATA</t>
  </si>
  <si>
    <t>ASV891</t>
  </si>
  <si>
    <t>TGAGGAATATTGGTCAATGGGCGCTAGCCTGAACCAGCCAAGTAGCGTGAAGGATGACTGCCCTATGGGTTGTAAACTTCTTTTATATGGGAATAAAGTGCAGTATGTATACTGCTTTGCATGTACCTTATGAATAAGGATCGGCTAACTCCGTGCCAGCAGCCGCGGTAATACGGAGGATGCGAGCGTTATCCGGATTTATTGGGTTTAAAGGGTGCGTAGGCGGATCGTTAAGTCAGTGGTCAAATTGAGGGGCTCAACCCCTTCCCGCCATTGAAACTGGCGATCTTGAGTGGAAGAGAAGTATGCGGAATGCGTGGTGTAGCGGTGAAATGCATAGATATCACGCAGAACTCCGATTGCGAAGGCAGCATACCGGCGCCCGACTGACGCTGAGGCACGAAAGCGTGGGGATCGAACA</t>
  </si>
  <si>
    <t>ASV892</t>
  </si>
  <si>
    <t>TGAGGGATATTGGTCAATGGGGGAAACCCTGAACCAGCAACGCCGCGTGAGGGAAGACGGTTTTCGGATTGTAAACCTCTGTCCTCTGTGAAGATGATGACGGTAGCAGAGGAGGAAGCTCCGGCTAACTACGTGCCAGCAGCCGCGGTAATACGTAGGGAGCAAGCGTTGTCCGGATTTACTGGGTGTAAAGGGTGCGTAGGCGGTCCTGCAAGTCAGAAGTGAAATCCATGGGCTTAACCCATGAACTGCTTTTGAAACTGTGGGACTTGAGTGGAGTAGAGGTAGGCGGAATTCCCGGTGTAGCGGTGAAATGCGTAGAGATCGGGAGGAACACCAGTGGCGAAGGCGGCCTACTGGGCTCTAACTGACGCTGAGGCACGAAAGCGTGGGTAGCAAACA</t>
  </si>
  <si>
    <t>ASV893</t>
  </si>
  <si>
    <t>TAGGGAATTTTCGGCAATGGGCGAAAGCCTGACCGAGCAACGCCGCGTGAGGGAGGAAGTATTTCGGTATGTAAACCTCTGTTATAAAGGAAGAACGGCGCATGTAGGGAATGACATGCGAGTGACGGTACTTTATGAGAAAGCCACGGCTAACTACGTGCCAGCAGCCGCGGTAATACGTAGGTGGCGAGCGTTATCCGGAATCATTGGGCGTAAAGAGGGAGCAGGCGGCAACTAGGGTCTGCGGTAAAAGACCGAAGCTAAACTTCGGTAAGCCGTGGAAACCGAGGAGCTAGAGTGCAGTAGAGGATCGTGGAATTCCATGTGTAGCGGTGAAATGCGTAGATATATGGAGGAACACCAGTGGCGAAGGCGACGGTCTGGGCTGCAACTGACGCTCAGTCCCGAAAGCGTGGGGAGCAAATA</t>
  </si>
  <si>
    <t>ASV894</t>
  </si>
  <si>
    <t>TGGGGAATATTGCACAATGGGGGAAACCCTGATGCAGCAACGCCGCGTGAGTGAAGAAGTATTTCGGTATGTAAAGCTCTATCAGCAGGGAAGAAGAAAGACGGTACCTGACTAAGAAGCCCCGGCTAACTACGTGCCAGCAGCCGCGGTAATACGTAGGGGGCAAGCGTTATCCGGATTTACTGGGTGTAAAGGGAGCGTAGACGGCTGTGCAAGTCTGAAGTGAAAGCCCAGGGCTCAACCCTGGGACTGCTTTGGAAACTGTGGAGCTAGAGTGCTGGAGAGGTAAGTGGAATTCCTAGTGTAGCGGTGAAATGCGTAGATATTAGGAGGAACACCAGTGGCGAAGGCGGCTTACTGGACAGTAACTGACGTTGAGGCTCGAAAGCGTGGGGAGCAAACA</t>
  </si>
  <si>
    <t>ASV895</t>
  </si>
  <si>
    <t>TGAGGAATATTGGTCAATGGGCGCGAGCCTGAACCAGCCAAGTCGCGTGAGGGAGGACGGCCCTACGGGTTGTAAACCTCTTTTGCCGGGGAGCAACGGGCGTCACGTGTGGCGCCACTGAGAGTACCCGGAGAAAAAGCATCGGCTAACTCCGTGCCAGCAGCCGCGGTAATACGGAGGATGCGAGCGTTATCCGGATTTATTGGGTTTAAAGGGTGCGTAGGCGGGATGCCAAGTCAGCGGTCAAATACGGGGGCTCAACCTGCGTCCGCCGTTGAAACTGGCGTTCTTGAGTGGGCGAGAAGTACGCGGAATGCGTGGTGTAGCGGTGAAATGCATAGATATCACGCAGAACCCCGATTGCGAAGGCAGCGTACCGGCGCCCGACTGACGCTGAAGCACGAAAGCGTGGGTATCGAACA</t>
  </si>
  <si>
    <t>ASV898</t>
  </si>
  <si>
    <t>GTCAGGCTCTATCGAGGAGATTCTGTAGCGGTCGATCCCCTCTACGGTGTCGAGCGCGCGGCACAGGTCGATGAAGCGTTCTCCGGTGAGTTTGCCGAAGTCACCGATGTTGACTCCTGTGATCACTATTTCGCGTCCGCCGTCGGCTGCCACCTGTGAGGCCTGTCCGACGAGCTGCTCTATGGTGGCCGAGCGGCTTCGCCCGCGAGCCTTGGGGATGGTGCAATATGTGCACCAGTAGTCGCATCCGTCCTGCACTTTCAGAAACCAGCGTGTGCGGTCGCCGCGTGAGCACGAAGGGGCAAAGTCCTTGATAAGCGAG</t>
  </si>
  <si>
    <t>ASV899</t>
  </si>
  <si>
    <t>Rickettsiales</t>
  </si>
  <si>
    <t>Mitochondria</t>
  </si>
  <si>
    <t>F_Mitochondria</t>
  </si>
  <si>
    <t>AGACTCTCCCTGTTCACTGATGGAAAATTCGATCCGAGGAGGAAGATCCCGAAAGGTTTCAACGGTAACGAATCCGTCTTTTTGCATGGACTGTAAAGTGACTTTTAAGACGGTCTGGTCAATTCCTTCGATTTCGTTTTTCAATTCTGTCAGATGCCAGGGCATTGTCCTGGACATCAGTTTTTTTAAAATCAGAAGCCTCCATTTGTTCCCGATCAGGGCAACTGCCCGTTCAAAAGGTTCCTGGGGAAGTTCTTCTTTTTTTTGTTTTTTTAACATAGAAATCCTCCGAATGTGTATTGATATATCGATTATAATCATCCCTTGTCTGTTTTGCAAGCCGGTATATGAAAAATACGGAATCCGCCCCCTTTGGCGCAGCCAAACTTTAAATG</t>
  </si>
  <si>
    <t>ASV901</t>
  </si>
  <si>
    <t>GAGTTCGAGGAACTGTTTCCCTTTGAGGAGACGGAGGACCAGCTCGCTGCCATCACGGCGGCGAAGGCGGATATGGAGAGCAGGAAGATCATGGACCGGCTGATCTGCGGGGATGTGGGATACGGCAAGACGGAGATCGCGATCCGCGCGGCGTTCAAGGCGGTGCAGGAGAACAAGCAGGTGGCGTTTCTCGTGCCGACCACGATCTTAGCGTAGCAGCATTACAATACGTTCGTACAGCGCATGAAAGATTATCCGGTGCAGATCGCGCTCCTGTCCAGATTCCGCAGTGCCGCGGAGCAGAAGAAG</t>
  </si>
  <si>
    <t>ASV902</t>
  </si>
  <si>
    <t>TCGGCTCCCGGCTTTCTGTCGAAAATCAGGCGGCGGGTGAGCCGTATTCTCCCTTTGCCCAGAATAAGGGGATGAAGTGGAATTCTCTATGAATACTGATGAAAATCAAGACGCTGTGCCAGAAATCGATGTTATGACACAGCGTCCGTTCATACTAAAAAATGGTGCGGGCGTGGCCTGAAGGGCGCCTGCCTGCTTTACAATCCGGTCATTCTACCGGTATTTTTGCTATGCGGCGGTCGTGGCGTCCGCCTTCGTAGGGTTCGGCTATGAATGAGTCGAGCATTTCCAGTGCGAGCGACTGGTCAATGAAGCGTGCCGGAAGTACGAGCACGTTGGCATTGTTGTGGGCGCGTGCCAGTCGTGCCAGTTCAGGGGTCCAGCAGATGG</t>
  </si>
  <si>
    <t>ASV903</t>
  </si>
  <si>
    <t>TCCCAGCAGGATTATCCGGATTATGCAAGGCGAAGACTTTGTTTTCATCATTGAAACGTTTTTAGAGGGTGTTTAACAGATATTATTAAAACCTCCTGTACTTACTATAAAACAATCGGGGGACGTTTTGTTGACAGCCACGGCAAAAAAGAAGAAAAAGAGGTGCTCTCACGAGTACCTCCCTTTCCATTCATCACATTATGCTAAAACTAAAGTGCTATATTTTTGTGATGCCGCAAAATCAGTAGCGGCTTTCCACCACTGCCCAATCGACGATATCCCACAGCTGTTTGAGGGCGTCGGCACGTCGGTTCTGGTAGT</t>
  </si>
  <si>
    <t>ASV904</t>
  </si>
  <si>
    <t>GAGGAGAGTCGTCAGCAGACTGTAAATAAACCTGTTCTACAGATGAGACACAGACAAGAGATCTGGTCAGGGTTGAAGCCCTGGAAAGTTTACAGTAGGAAAAAGAATTATCTACAAGAATCGAGAAACCGTAAGGACAGTTGTTGATGGATGAGTGAGCGAATGAATGACGCTGTATACCTGGAGGATGCTGACAGTTCCTGCAACAGGCATCTGGGAGGGAAGGGCAGTCAACCCAGGTCCGCTCTGGTCAGCATCACTGTGTATGGCTTGGAAATTGCCCTTCCCTGACCTCCATCTGCGTGTCCGAGTCA</t>
  </si>
  <si>
    <t>ASV905</t>
  </si>
  <si>
    <t>CACATCCTCGATGAAGTGCTCGGGCAGATTGTGGTGCTCGGCAATGATCTGCTGGAACTGCTCCAGCTCGCTCTTTTTGGGCAGGCTGCCGAACAAAAGCAGCCAGCTCACCTCTTCAAAGATGAAACGGTCGTGCTCGTAGGCCTCCCGCACCAGCTCGTTCAGATCCACGCCCCGGTAGATCAGCCGGCCCGGAGTGGGAATCACCTCGCCCGCCGGGCCCTTTTCGTAGCCCACAACGTCACAGATGTTGGTCAGGCCGGCCAGTACGCCGGTGCCGTCCGGGTTACGCAGGCCCCGTTTGACGCCCAGCCGTTCACTGGTCTCGG</t>
  </si>
  <si>
    <t>ASV906</t>
  </si>
  <si>
    <t>TGGGGAATATTGGGCAATGGGCGAAAGCCTGACCCAGCAACGCCGCGTGAAGGAAGAAGGTCTTTGGATTGTAAACTTTTGTCCTATGGGAAGAAGGAAGTGACGGTACCATGGGAGGAAGCCCCGGCTAACTACGTGCCAGCAGCCGCGGTAATACGTAGGGGGCGAGCGTTGTCCGGAATTACTGGGCGTAAAGGGCGCGCAGGCGGCCGATCAAGTTAGATGTGAAATACCCGGGCTTAACCTGGGAACTGCATTTAAAACTGGTTGGCTAGGAGTGCAGGAGAGGGAAGCGGAATTCCTAGTGTAGCGGTGAAATGCGTAGATATTAGGAGGAACACCAGTGGCGAAGGCGGCTTTCTGGACTGTAACTGACGCTGAGGCGCGAAAGCGTGGGGAGCGAACA</t>
  </si>
  <si>
    <t>ASV907</t>
  </si>
  <si>
    <t>CTACCGCCAGAAAACAAGATTCGCCAGGTTTTTTAATCTCCCGGAACTGATGGCAGGTTTTAAGGAATGCGCAGATATTCAGACTGCCGATATGCTGCAGCTGGATACGCCGGAGCCGGAGTACATCAACATCGTGTTAAATCCGTCAGAAAGACAAAAGGCGATGCTGAAAGAAATCGGAGAACGGGCAGACAAGATCCGTCTGGGGAATGTCGATGCACGGGAAGATAACATGCTGAAAGTCACGACAGATGGCAGGAAGCTTGCTTTAGATGAACGGCTGCTTCCTTTTGACGACAGCAAGATTGAGCAGTTAGG</t>
  </si>
  <si>
    <t>ASV908</t>
  </si>
  <si>
    <t>Aerococcus</t>
  </si>
  <si>
    <t>TAGGGAATCTTCCGCAATGGGCGAAAGCCTGACGGAGCAATGCCGCGTGAGTGAAGAAGGCCTTCGGGTCGTAAAACTCTGTTATAAGAGAAGAACAAATTGTAGAGTAACTGCTACAGTCTTGACGGTATCTTATCAGAAAGCCACGGCTAACTACGTGCCAGCAGCCGCGGTAATACGTAGGTGGCAAGCGTTGTCCGGATTTATTGGGCGTAAAGGGAGCGCAGGTGGTTTCTTAAGTCTGATGTGAAAGCCCACGGCTTAACCGTGGAGGGTCATTGGAAACTGGGAAACTTGAGTACAGAAGAGGAATGTGGAACTCCATGTGTAGCGGTGGAATGCGTAGATATATGGAAGAACACCAGTGGCGAAGGCGACATTCTGGTCTGTTACTGACACTGAGGCTCGAAAGCGTGGGGAGCAAACA</t>
  </si>
  <si>
    <t>ASV909</t>
  </si>
  <si>
    <t>CAAAAACAGATAATCAGGAGAAAACTCCGGCATCGGAAACCGATAACCGGGATAAGGCTCCGGTATCTGAAAAAGACACTCAGGATAAGGTATCTGAAAAAGACGATGGAAAAGTCCAGGATGCAGAGACAAATCTTTCTGACACAGAGGAGAATATTTCCGCACAGGCCATAGCTCAGCTTCAGGTAAGTATGCAACTGGTGGTTCCGGTAAACCTGGAAGAGGTTTTGACAGAGCAGAATCCGGACGGTGAAGCGGCTGGCCTGGAAGTAGTAGAGCCTGTGGCGGAAGAAGCCTTGCCAGGTGCGGAGACAGAA</t>
  </si>
  <si>
    <t>ASV910</t>
  </si>
  <si>
    <t>TGGGGGATATTGCACAATGGGCGAAAGCCTGATGCAGCAACGCCGCGTGAGGGAAGAAGGTTTTCGGATTGTAAACCTCTGTCCCCGGTGACGAAAGAAATGACGGTAGCCGAGGAGGAAGCCACGGCTAACTACGTGCCAGCAGCCGCGGTAATACGTAGGTGGCAAGCGTTGTCCGGAATTACTGGGTGTAAAGGGTGCGCAGGCGGGAATTCAAGTTGGATGTGAAATACCGGGGCTTAACTCCGGGGCTGCATCCAAAACTGAGTTTCTTGAGTGAAGTAGAGGCAAGCGGAATTCCGAGTGTAGCGGTGAAATGCGTAGATATTCGGAGGAACACCAGTGGCGAAGGCGGCTTGCTGGGCTTTAACTGACGCTGAGGCACGAAAGCATGGGGAGCAAACA</t>
  </si>
  <si>
    <t>ASV911</t>
  </si>
  <si>
    <t>TTGCAGCAATCGAGGAGGTGTATGCGTAATGGCAGATATCAGATATTATGACGTTATCCTCAAGCCGGTTATTACCGAGAAGAGCATGAACGCAATGGCAGATAAGAAGTACACCTTTATGGTGCACGTAGATGCCAACAAGGCAATGATTAAAGAGGCTGTTGAGAAGATGTTCCCCGGAACCAAGGTTGACAAGGTAAATACCATGAACATCGACGGCAAGAAGAAAAGAAGAGGCATGGTGGTTGGAAGAACTGCTCAGACCAAGAAGGCAATTGTTAAGCTGACCGCTGACAGCAAGGACATCGAGATTTTCGAGGGGC</t>
  </si>
  <si>
    <t>ASV912</t>
  </si>
  <si>
    <t>TTAGGAATATTCGTCAATGGGGGAAACCCTGAACGAGCAATGCCGCGTGAAGGAAGACGGTCCTCTGGATTGTAAACTTCTGTTGTTAGGGAAGAACGACCATTATAGGAAATGATAATGGAGTGACGGTACCTTTCAAGAAAGCTCCGGCTAACTACGTGCCAGCAGCCGCGGTAATACGTAGGGAGCGAGCGTTATCCGGAATTATTGGGTGTAAAGCGTGTGTAGGCGGGAAATTAAGTCTAAGGTCTAAGCCCGGAGCTCAACTCCGGTTCGCCTTAGAAACTGATTTTCTTGAGTGTGGTAGAGGCAAACGGAATTTCTAGTGTAGCGGTAAAATGCGTAGATATTAGAAGGAACACCAGTGGCGAAGGCGGTTTGCTGGGCCACTACTGACGCTGAGACACGAAAGCGTGGGGAGCAAATA</t>
  </si>
  <si>
    <t>ASV913</t>
  </si>
  <si>
    <t>CGTGTTCCTTTGCCGCACGGGCGCGCGCTATTTTTTCAACTCTCAGGTTGCTACCGTATCCTTTATCAATATACTTGCATCTTGCATTGCCATTGAAATGGGGTCTCTTTTTGATGAGATCCTTGCAAACGAACAAGATGTGAACGATTTTTTGCGCAACAACAGCGGGCATGACAAGGAGGAATGAAATGATGAACCAATCACACGCAATTGAAATGATTGCCCAGCTTTCCAATGCCTATGGCGCGCCGGGGTTTGAAGATGACGTTCTCTCCGTTGCGCGCAAGTGGGCCTCGGGCTTTGGCGATATTTCTTCGGACAGCATGCGCAACCTTTACGTCCGGCGCAGCGGAAACACCGGGCGGAGGCCCATGGTGCTTTTGG</t>
  </si>
  <si>
    <t>ASV914</t>
  </si>
  <si>
    <t>TCGGGAATATTGCGCAATGGAGGAAACTCTGACGCAGTGACGCCGCGTGCAGGAAGAAGGTTTTCGGATTGTAAACTGCTTTAGACAGGGAAGATGATGACAGTACCTGTAGAATAAGCTCCGGCTAACTACGTGCCAGCAGCCGCGGTAATACGTAGGGAGCAAGCGTTATCCGGATTTATTGGGTGTAAAGGGTGCGTAGACGGGAAGGCAAGTTAGTTGTGAAATCCCTCGGCTTAACTGAGGAACTGCAACTAAAACTATCTTTCTTGAGTGCTGGAGAGGAAAGTGGAATTCCTAGTGTAGCGGTGAAATGCGTAGATATTAGGAGGAACACCAGTGGCGAAGGCGACTTTCTGGACAGTAACTGACGTTGAGGCACGAAAGTGTGGGGAGCAAACA</t>
  </si>
  <si>
    <t>ASV915</t>
  </si>
  <si>
    <t>TGGGGAATATTGCACAATGGGGGAAACCCTGATGCAGCAACGCCGCGTGAGTGAAGGAGCGTTTCGGCGCGTAAAGCTCTGTCAGCGGGGAAGAAAGAAGACGGTACCCGACCAAGAAGCCCCGGCTAACTACGTGCCAGCAGCCGCGGTAATACGTAGGGGGCGAGCGTTATCCGGAATCACTGGGTGTAAAGGGAGCGTAGACGGAGTGGTAAGCCTGGAGTGGAAGGCCGCGGCCCAACCGCGGGAGTGCTCTGGGAACTGCCATGCTGGAGTATGGGAGGGGTAAGCGGAATTCCTGGTGTAGCGGTGAAATGCGTAGATATCAGGAGGAACACCGGTGGCGAAGGCGGCTTACTGGACCATGACTGACGTTGAGGCTCGAAAGCGTGGGGAGCGAACA</t>
  </si>
  <si>
    <t>ASV916</t>
  </si>
  <si>
    <t>TAAATCCGCCATTACCAGGAAGTATAAAGAGAAATGGGTGGATGCTTACCAGAGAGGAGACAAAAAGAAATGCAGCGAGATTCAGGATAGATTAAAGTATCTGCGGGTCAATGGGAAAGCACTTTACAGCAGAGATGACTGGAGTGATTGGCTCGATGCGGCAAAGAAATAGGGAAGTGAGAAATCTGGCTGGGGGAAATCCTCAGTCAGATTTTAATTGGTTGACAGCCCTCTTTTTTGGATGGAAAAACGGTTTTTAAGAGACAAAGATTACCGATAGAATGTTGGTACTAATTCCTCAGTTCCAATATCATTCAGCGTCGCCTTACATTTATCATAAGGCATGGCATAGCGCT</t>
  </si>
  <si>
    <t>ASV917</t>
  </si>
  <si>
    <t>TGGGGAATATTGCACAATGGGGGAAACCCTGATGCAGCGACGCCGCGTGAGGGAAGAAGGTTTTCGGATTGTAAACCTCTGTCCTTGGTGACGAAAATGACGGTAGCCAAGGAGGAAGCCACGGCTAACTACGTGCCAGCAGCCGCGGTAATACGTAGGTGGCAAGCGTTGTCCGGAATTACTGGGTGTAAAGGGAGCGTAGGCGGGAAGATAAGTTGGACGTCTAATCTATCGGCTCAACCGATAGTCGCGTTCAAAACTGTTTTTCTTGAGTGAAGTAGAGGTAAGCGGAATTCCTAGTGTAGCGGTGAAATGCGTAAATATTAGGAGGAACACCAGTGGCGAAGGCGGCTTACTGGGCTTTAACTGACGCTGAGGCTCGAAAGCGTGGGTAGCAAACA</t>
  </si>
  <si>
    <t>ASV918</t>
  </si>
  <si>
    <t>TGGGGAATATTGCACAATGGGGGGAACCCTGATGCAGCGACGCCGCGTGAGGGAAGAAGGTTTTCGGATTGTAAACCTCTGTCTTGTGGGACGATAATGACGGTACCACAGGAGGAAGCCATGGCTAACTACGTGCCAGCAGCCGCGGTAATACGTAGATGGCGAGCGTTGTCCGGAATTACTGGGTGTAAAGGGAGTGTAGGCGGGATCATAAGTTGCGTGTGAAATGCAGGGGCTCAACCCCTGAACTGCGCGCAAAACTGTGGTTCTTGAGTGAAGTAGAGGCAGGCGGAATTCCCGGTGTAGCGGTGGAATGCGTAGATATCGGGAGGAACACCAGTGGCGAAGGCGGCCTGCTGGGCTTTTACTGACGCTGAGGCTCGAAAGCATGGGGAGCAAACA</t>
  </si>
  <si>
    <t>ASV919</t>
  </si>
  <si>
    <t>TGGGGAATATTGCGCAATGGGGGCAACCCTGACGCAGCAATGCCGCGTGAAGGATGAAGGTTTTCGGATTGTAAACTTCTTTTGTCAAGGACGAAGCAGTGACGGTACTTGACGAATAAGCCACGGCTAACTACGTGCCAGCAGCCGCGGTAATACGTAGGTGGCAAGCGTTGTCCGGATTTACTGGGTGTAAAGGGCGAGTAGGCGGGATTGCAAGTCAGATGTGAAATGCCGGGGCTTAACCCCGGAGCTGCATTTGAAACTGTAGTTCTTGAGTATCGGAGAGGCAGGCGGAATTCCCGGTGTAGCGGTGGAATGCGTAGATATCGGGAGGAACACCAGTGGCGAAGGCGGCCTGCTGGACGACAACTGACGCTGAGGAGCGAAAGCGTGGGGAGCAAACA</t>
  </si>
  <si>
    <t>ASV920</t>
  </si>
  <si>
    <t>TGAGGAATATTGGTCAATGGGCGGAAGCCTGAACCAGCCAAGTCGCGTGAGGGAATAAGGCCCTGCGGGTCGTAAACCTCTTTTGCCGGGGAGCAGTGGCGGGCACGGGTGCCCGCCGGGAGAGTACCCGGAGAAAAAGCATCGGCTAACTCCGTGCCAGCAGCCGCGGTAATACGGAGGATGCGAGCGTTATCCGGATTTATTGGGTTTAAAGGGTGCGTAGGCGGGCTTTTAAGTCAGCGGTAAAAATTCGGGGCTCAACCCCGTCCGGCCGTTGAAACTGGGGGCCTTGAGTGGGCGAGAAGAAGGCGGAATGCGTGGTGTAGCGGTGAAATGCATAGATATCACGCAGAACCCCGATTGCGAAGGCAGCCTTCCGGCGCCCTACTGACGCTGAGGCACGAAAGTGCGGGGATCGAACA</t>
  </si>
  <si>
    <t>ASV921</t>
  </si>
  <si>
    <t>TGGGGGATATTGCACAATGGGCGCAAGCCTGATGCAGCGACGCCGCGTGGAGGAAGAAGGTTTTCGGATTGTAAACTCCTGTCTTCAGGGACGATAATGACGGTACCTGAGGAGGAAGCCACGGCTAACTACGTGCCAGCAGCCGCGGTAATACGTAGGTGGCAAGCGTTGTCCGGAATTACTGGGTGTAAAGGGAGCGTAGGCGGGACAGCAAGTCCAGTGTGAAATCTATCGGCTCAACCGATAGCTGCGCTGGAAACTGTGGTTCTTGAGTGAAGTAGAGGCAGGCGGAATTCCTAGTGTAGCGGTGAAATGCGTAGATATTAGGAGGAACACCAGTGGCGAAGGCGGCCTGCTGGACTTTTACTGACGCTGAGGCTCGAAAGTGTGGGTAGCAAACA</t>
  </si>
  <si>
    <t>ASV922</t>
  </si>
  <si>
    <t>TTAGGAATATTCGTCAATGGGGGAAACCCTGAACGAGCAATGCCGCGTGAGTGATGAAGGTCCTTTGGATTGTAAAACTCTGTTGTATGGGAAGAACGTCCAAACTAGGAAATGAGTTTGGAGTGACGGTACCATACCAGAAAGCTCCGGCTAACTACGTGCCAGCAGCCGCGGTAATACGTAGGGAGCGAGCGTTATCCGGATTTATTGGGCGTAAAGGGTGCGTAGGCGGCCTATTAAGTATGAAATTAAAGCCCGGGGCTTAACTCCGGTTCGTTTCATAAACTGGTAGGCTTGAGTATGGAAGAGGTAAACGGAATTTCTAGTGTAGCGGTGGAATGCGTAGATATTAGAAGGAACACCAGTGGCGAAGGCGGTTTACTGGGCCATTACTGACGCTGATGCACGAAAGCGTGGGGAGCAAATA</t>
  </si>
  <si>
    <t>ASV923</t>
  </si>
  <si>
    <t>TGGGGAATATTGGGCAATGGGCGCAAGCCTGACCCAGCAACGCCGCGTGAAGGAAGAAGGCCCTCGGGTTGTAAACTTCTTTTATCAGGGACGAAGGAAGTGACGGTACCTGATGAATAAGCCACGGCTAACTACGTGCCAGCAGCCGCGGTAATACGTAGGTGGCAAGCGTTATCCGGATTTACTGGGTGTAAAGGGCGTGTAGGCGGGAGAGCAAGTCAGACGTGAAATTCCAGGGCTCAACCCTGGAACTGCGTTTGAAACTGTTCTTCTTGAGTGATGGAGAGGCAGGCGGAATTCCGTGTGTAGCGGTGAAATGCGTAGATATACGGAGGAACACCAGTGGCGAAGGCGGCCTGCTGGACATTAACTGACGCTGAGGCGCGAAAGCGTGGGGAGCAAACA</t>
  </si>
  <si>
    <t>ASV924</t>
  </si>
  <si>
    <t>TGGGGAATATTGGGCAATGGGCGCAAGCCTGACCCAGCAACGCCGCGTGAAGGAAGAAGGCCCTCGGGTTGTAAACTTCTTTTATCAGGGACGAAGGAAGTGACGGTACCTGATGAATAAGCCACGGCTAACTACGTGCCAGCAGCCGCGGTAATACGTAGGTGGCAAGCGTTATCCGGATTTACTGGGTGTAAAGGGCGTGTAGGCGGGAGAGCAAGTCAGGCGTGAAAACTCAGGGCTCAACCCTGAGCCTGCGTTTGAAACTGTTCTTCTTGAGTGATGGAGAGGCAGGCGGAATTCCGTGTGTAGCGGTGAAATGCGTAGATATACGGAGGAACACCAGTGGCGAAGGCGGCCTGCTGGACATTAACTGACGCTGAGGCGCGAAAGCGTGGGGAGCAAACA</t>
  </si>
  <si>
    <t>ASV925</t>
  </si>
  <si>
    <t>TGGGGAATATTGCACAATGGGGGAAACCCTGATGCAGCGATGCCGCGTGAAGGAGGAAGGTTTTCGGATTGTAAACTTCTATCAGCAAGGAAGAAAAAGGACAGTACTTGAGTAAGCAGCCCCGGCTAACTACGTGCCAGCAGCCGCGGTAATACGTAGGGGGCGAGCGTTATCCGGAATTACTGGGTGTAAAGGGTGCGTAGGCGGCACTTTAAGTCAGTTGTGAAACCCACAGGCTCAACTTGTGGCTTGCAATTGAAACTGGAGAGCTAGAGTGCAGGAGAGGAAAGCGGAATTCCTAGTGTAGCGGTGAAATGCGTAGATATTAGGAAGAACACCGGTGGCGAAGGCGGCTTTCTGGACTGCAACTGACGCTGAGGCACGAAAGCGTGGGGAGCAAACA</t>
  </si>
  <si>
    <t>ASV926</t>
  </si>
  <si>
    <t>CATAGGCGGAGGCTATTACAGCTCAGGAGGAACGTCAGGATCAACAGAAAAAATCCTGCGTCAGCCCAAACTGATGTTGGAAAGCAGTAACCTTGCAGGGGCGCAGCTGCTGGCTGGAGGCGAGAATACGTTTCAGGCGGTTTTCTCAAACGAAAGTAAAAATCAATGGATTTATAATCTAAAAGTGACTCTTGCTTCGGAATCGAAGGATGTTTATATATCACAAAAATCCTTTTATTTCGGCAGTGTTCCGGCTGGAGGAACGATTACCCTGAACAGCGGGATAACGATTCAGCCGGGAGCGGAAGAAGGACAGTTTCCCGTAACTGCTTCTTTTGAATATGAGGACAAGAAGGGGACGGCCTGTACAGGAACAGAAAACATGGAGTTTCGTATTGTACAGCCATCGGAG</t>
  </si>
  <si>
    <t>ASV927</t>
  </si>
  <si>
    <t>ATAGACGCGCTTATGCACTTCCGCATCGCCAACCTCTTCTATGCCAAATATGGTCGCAGGGACGCCCAGGAACAATGCGGAGCCGGTTCCCATACCAACAACCGCACAGTCGGCGGTACAATGAAGTACGGCATGACCGACACCGTGGGCTACGAGGCGGCCAAGGCCGTCAACCCGAATGTCACCAACTCGCTTATCGATAACCTCGTTCACCAGTATGCCTGGTATATCAAGGAGGAGTATGGTTCAAAGACCGTCGAGCAGATGAACAA</t>
  </si>
  <si>
    <t>ASV928</t>
  </si>
  <si>
    <t>TAGGGAATATTGGGCAATGGAGGCAACTCTGACCCAGCAACACCGCGTGAATGAAGAAGGTCTTCGGATTGTAAAGTTCTGTGATGGGGGACGAAGAAAGTGACGGTACCCCAAGAGCAAGCCACGGCTAACTACGTGCCAGCAGCCGCGGTAATACGTAGGTGGCAAGCGTTGTCCGGAATGACTGGGCGTAAAGGGTGCGTAGGTGGTCTGTCAAGTTAGCCGTGAAATTCCGGGGCTCAACTCCGGCGCTACGGCTAAGACTGACGGACTTGAGTGCAGGAGGGGCAAGTGGAATTCCTAGTGTAGCGGTGGAATGCGTAGATATTAGGAGGAACACCAGAGGCGAAGGCGACTTGCTGGACTGTAACTGACACTGAGGCACGAAAGCGTGGGGAGCAAACA</t>
  </si>
  <si>
    <t>ASV929</t>
  </si>
  <si>
    <t>TGAGGGATATTGGTCAATGGGGGAAACCCTGAACCAGCAACGCCGCGTGAGGGAAGACGGTTTTCGGATTGTAAACCTCTGTCCTCTGTGAAGATAATGACGGTAGCAGAGGAGGAAGCTCCGGCTAACTACGTGCCAGCAGCCGCGGTAATACGTAGGGAGCGAGCGTTGTCCGGATTTACTGGGTGTAAAGGGTGCGTAGGCGGCCGTGCAAGTCAGAAGTGAAATCCATGGGCTTAACCCGTGAACTGCTTTTGAAACTGCAGGGCTTGAGTGGAGTAGAGGCAGGCGGAATTCCCGGTGTAGCGGTGAAATGCGTAGAGATCGGGAGGAACACCAGTGGCGAAGGCGGCCTGCTGGGCTTTAACTGACGCTGAAGCACGAAAGCGTGGGTAGCAAACA</t>
  </si>
  <si>
    <t>ASV930</t>
  </si>
  <si>
    <t>TGGGGAATATTGCACAATGGGGGAAACCCTGATGCAGCGACGCCGCGTGAGCGAAGAAGTATCTCGGTATGTAAAGCTCTATCAGCAGGGAAGAAAGAAATGACGGTACCTGAGTAAGAAGCCCCGGCTAACTACGTGCCAGCAGCCGCGGTAATACGTAGGGGGCAAGCGTTATCCGGATTTACTGGGTGTAAAGGGAGCGCAGGCGGCAGGATGAGTCTGATGTGAAAACCCGCGGCTCAACCACGGGATTGCATTGGAAACTGTCCAGCTAGAGTGTCGGAGAGGTAAGCGGAATTCCTAGTGTAGCGGTGAAATGCGTAGATATTAGGAGGAACACCAGTGGCGAAGGCGGCTTACTGGACGATGACTGACGCTGAGGCTCGAAAGCGTGGGGAGCAAACA</t>
  </si>
  <si>
    <t>ASV931</t>
  </si>
  <si>
    <t>TGGGGAATATTGGGCAATGGGCGCAAGCCTGACCCAGCAACGCCGCGTGAAGGAAGAAGGCTTTCGGGTTGTAAACTTCTTTTCTCAGGGACGAAGAAAGTGACGGTACCTGAGGAATAAGCCACGGCTAACTACGTGCCAGCAGCCGCGGTAATACGTAGGTGGCAAGCGTTATCCGGATTTACTGGGTGTAAAGGGCGTGTAGGCGGGAAAGCAAGTCAGATGTGAAAACCATGGGCTCAACCTGTGGCCTGCATTTGAAACTGTTTTTCTTGAGTACTGGAGAGGCAGACGGAATTCCTCGTGTAGCGGTGAAATGCGTAGATATGAGGAGGAACACCAGTGGCGAAGGCGGTCTGCTGGACAGCAACTGACGCTGAGGCGCGAAAGCGTGGGGAGCAAACA</t>
  </si>
  <si>
    <t>ASV932</t>
  </si>
  <si>
    <t>CACGGCGTGTAGCCAATTTGCTCCTTCTGCATCAGCTTTTCATTTCCAAGCAGGACTTTCCTGCCGTCTACCTTTACACGTACGCCGTGCCCGGCAATTTCTTCGGCATCGGCTACCCGCTCAAGGCTGACTGTCTTTCCATAGGCTTCTTTCAAAGAAACTGCAATCGGATGATTGGAGTATCCTTCGCCAAGCGCTGCGGTCTCCAGCAGCTTTTCTTTTGTCACAGAATGCTGCGGCAGGACTTCTGCCACCTTGAACTCTCCCTTGGTCAAAGTCCCGGTTTTATCAAATACAATCGTAGTTATTCCGGCAACAGCTTCC</t>
  </si>
  <si>
    <t>ASV933</t>
  </si>
  <si>
    <t>TGGGGAATATTGGGCAATGGACGAAAGTCTGACCCAGCGACGCCGCGTGAGGGAAGAAGGTCTTCGGATTGTAAACCTTAGTAAGCAGGGAAGAAGAAAGTGACGGTACCTGCAGAGTAAGCCACGGCTAACTACGTGCCAGCAGCCGCGGTAATACGTAGGTGGCGAGCGTTATCCGGAATTACTGGGTGTAAAGGGTGTGTAGGCGGGACGACAAGTCAGATGTGAAAATTGCAGGCTCAACCTGGAAAGTGCATTTGAAACTGTCGTTCTTGAGAGTCGGAGAGGTAAATGGAATTCCCGGTGTAGCGGTGAAATGCGTAGATATCGGGAGGAACACCAGTGGCGAAGGCGATTTACTGGACGACAACTGACGCTGAGACACGAAAGCGTGGGGAGCAAACA</t>
  </si>
  <si>
    <t>ASV934</t>
  </si>
  <si>
    <t>TGAGGAATATTGGTCAATGGGCGAGAGCCTGAACCAGCCAAGTCGCGTGAGGGACGACGGCCCTACGGGTTGTAAACCTCTTTTGCCGGGGGACAAACGGCGGCACGCGTGCCGTCCTGAGGGTACCCGGAGAAAAAGCATCGGCTAACTCCGTGCCAGCAGCCGCGGTAATACGGAGGATGCGAGCGTTATCCGGATTTATTGGGTTTAAAGGGTGCGTAGGCGGACTGTCAAGTCAGCGGTAAAATACGGGGGCTCAACCTCCGCCCGCCGTTGAAACTGACGGTCTTGAGTGGGCGAGAAGTATGCGGAATGCGTGGTGTAGCGGTGAAATGCATAGATATCACGCAGAACTCCGATTGCGAAGGCAGCATACCGGCGCCCGACTGACGCTGAAGCACGAAAGCGTGGGTATCGAACA</t>
  </si>
  <si>
    <t>ASV935</t>
  </si>
  <si>
    <t>TGGGGGATATTGGACAATGGGGGAAACCCTGATCCAGCGACGCCGCGTGAGTGAAGAAGTATTTCGGTATGTAAAGCTCTATCAGCAGGGAAGAAAGCAATGACGGTACCTGAGTAAGAAGCCCCGGCTAACTACGTGCCAGCAGCCGCGGTAATACGTAGGGGGCAAGCGTTATCCGGAATTACTGGGTGTAAAGGGAGCGTAGACGGTTAAGCAAGTCTGGAGTGAAAGGCGGGGGCTCAACCCCCGGACTGCTCTGGAAACTGTATAACTAGAGTGCAGGAGGGGTAAGTGGAATTCCTAGTGTAGCGGTGAAATGCGTAGATATTAGGAGGAACACCAGTGGCGAAGGCGGCTTACTGGACTGTAACTGACGTTGAGGCTCGAAAGCGTGGGGAGCAAACA</t>
  </si>
  <si>
    <t>ASV937</t>
  </si>
  <si>
    <t>TGGGGAATATTGCACAATGGGGGAAACCCTGATGCAGCGACGCCGCGTGAAGGAAGAAGTATCTCGGTATGTAAACTTCTATCAGCAGGGAAGAAAATGACGGTACCTGACTAAGAAGCCCCGGCTAACTACGTGCCAGCAGCCGCGGTAATACGTAGGGGGCAAGCGTTATCCGGATTTACTGGGTGTAAAGGGAGCGTAGACGGCTGTGCAAGTCTGAAGTGAAAGCCCAGGGCTCAACCCTGGGACTGCTTTGGAAACTGTGGAGCTAGAGTGCTGGAGAGGTAAGTGGAATTCCTAGTGTAGCGGTGAAATGCGTAGATATTAGGAGGAACACCAGTGGCGAAGGCGGCTTACTGGACAGTAACTGACGTTGAGGCTCGAAAGCGTGGGGAGCAAACA</t>
  </si>
  <si>
    <t>ASV940</t>
  </si>
  <si>
    <t>GACAGGCCGGAAGCATATCCCCACCCGGCTTTTCAAACAGGCGGTTTCCCTCTCCCGGCAGGCAAGAGCCATTGAAGCCACACTGGACGGCATTAACCCGCTGAACGCCGGAAAGAAAAAAGAGGAAGCCCTCTCCATGCTGAAAAAGTGGTTCCCGCAGATGGAGAATTTCTCCGGGCAGTTGAAAAAGTACAAGGTCACAATCAATGACCTGCTGGCGGAGAATGAGAAGTTGGAAGCAAGGGCAAAGGCCAGCGAAAAAGGAAAGATGAAAGATACGATGGAACGGGCAAAGCTGAAAAG</t>
  </si>
  <si>
    <t>ASV941</t>
  </si>
  <si>
    <t>CTAAAGAGCTTGAGGATATGTTGTCGTCAGATAGCAGTTGCCTTGTTTAGAGTTGCTAAGGCATCAATAAAAGGCCGCATTTCAAAAACGAAATGCAGCCTTTTTTAGCGTATTTTGAAAATTATTTGATAACGGCAGCCAACTGTTCCACATATTGCTTGCAAAGCTCATCGGTGGCGGCTTCAACCATTACTCGAATTACTGGTTCTGTGCCGCTGGGGCGGATTAGCACACGTCCGTCGCCGGCTAGTTGCTGCTCAATTTGTGTGGTCATCTGTTGCAGAGCAGGGTTTTGTAGCGCAGTTTCTTTGTCCGTTACC</t>
  </si>
  <si>
    <t>ASV942</t>
  </si>
  <si>
    <t>TGGGGAATATTGCGCAATGGGCGAAAGCCTGACGCAGCGACGCCGCGTGAGGGATGAAGGTCTTCGGATCGTAAACCTCTGTCAGCAGGGAAGAACGGTCACTGTGCTAATCAGCAGTGAATTGACGGTACCTGCAAAGGAAGCACCGGCTAACTCCGTGCCAGCAGCCGCGGTAATACGGAGGGTGCGAGCGTTAATCGGAATTACTGGGCGTAAAGCGCGCGTAGGCGGCTTTTCAAGTCAGGGGTGAAATCCCACGGCCCAACCGTGGAACTGCCTTTGAAACTGTAGAGCTTGAGTGTCGGAGAGGGTGGCGGAATTCCAGGTGTAGGAGTGAAATCCGTAGATATCTGGAGGAACACCGGTGGCGAAGGCGGCCACCTGGACGACAACTGACGCTGAGGTGCGAAAGCGTGGGTAGCAAACA</t>
  </si>
  <si>
    <t>ASV943</t>
  </si>
  <si>
    <t>TGGGGAATATTGCACAATGGGGGAAACCCTGATGCAGCGACGCCGCGTGAGCGAAGAAGTATTTCGGTATGTAAAGCTCTATCAGCAGGGAAGAAAAAATGACGGTACCTGACTAAGAAGCACCGGCTAAATACGTGCCAGCAGCCGCGGTAATACGTATGGTGCAAGCGTTATCCGGATTTACTGGGTGTAAAGGGAGCGCAGGCGGTGCGGCAAGTCTGGTGTGAAATTCCGGGGCCCAACCCCGGGACTGCATTGGAAACTGTCGCGCTGGAGTGTCGGAGGGGCAGGCGGAATTCCTAGTGTAGCGGTGAAATGCGTAGATATTAGGAGGAACACCGGTGGCGAAGGCGGCCTGCTGGACGACAACTGACGCTGAGGCTCGAAAGCGTGGGGAGCAAACA</t>
  </si>
  <si>
    <t>ASV944</t>
  </si>
  <si>
    <t>GGAACCATGCGCAGGGCGTGGCTTACGCGGCAAAATGCCATGGGGTGAAAGCAGTAATTGTTATGCCGAATACGACTCCCCTGATCAAGGTGAACCGTACCAAGAGCTATGGGGCGGAGGTCGTGCTGTTCGGCGATGTGTATGACGAAGCCTGCGGCCGCGCTTATGAACTGGCAGAAGAAAAGGGGTATACTTTTATCCATCCTTTCGACGACCTGGCGGTGGCGACCGGGCAAGGGACGGTCGCTATGGAAATTTTTAAAGAACTTCCCCTTGTAGATTATATTCTGGTGCCGATCGGAGG</t>
  </si>
  <si>
    <t>ASV945</t>
  </si>
  <si>
    <t>GGCCTTTACTCCTCATGATCCGCGCGGGGGACCGCTTTGCGGACTATCTGTTTTCCCGGGAAAAAACAGGAGCGCAGATTTTGGTGGGAATCGGCATCGGCGCGATCATGTCCGCGATTCTCACGCTGCCCCTTTTCCTGATGGGACATGGTGAGTGGAGCGACAACGGGAAACACTATCAATTCCTGTGGCAGTTTTTGTATGAATTTGTCTACTGCGTCGGAGCGGTAGCTCTTACGGAGGAGTTTATTTTCCGGGGTTTCCTGTACCGGAAACTTCATG</t>
  </si>
  <si>
    <t>ASV946</t>
  </si>
  <si>
    <t>CGTGACATGTTTGAGTGGGAGGGAGGAACTTGAGAAGGACAAGACAACAAAATCTGGAGGAAGTTTCAGGAGAGGAAAGGTGGTACAAAGTCTCATTGAACCTGAAGGATGGGATGATGATGAGGAAGGTCTATATTCAGAGTTAGGGTAGGCAGACATTCTAGGTCGAGGGGCTGCTGTTGGGGTCATGCCATCGGTACAAATAACCAAAAGTAGTTACGGGGCATTTCACTAATGTCAAGCCTTTGTGAGCTTGTCATTAACATCTCTTTTAACATGAAAGGCCTATAAGGAAATATCAAGGAATTGGTGCTCTGAAAAACCAG</t>
  </si>
  <si>
    <t>ASV947</t>
  </si>
  <si>
    <t>CAGCGCCTCCTGCTCACGGCGCAGGTCGATGCGGAGCGAGATCTGCGAAAGCGACTGTTCGCTGCGGTAGAGCATCATCGCGGGCGACTCCGTATGAAATCCGGCTACGGCCCGTTCGTCCTCCGCGCTGAAAACGGAAGAACGCTCCAATACGCCGAGCGTATCGCGCTGGGCGGAAGCGGCGGCGGGCAGCAGCGCCAGTATCGACAGGAAAAGGGCCTTCATCATCGTCAGATCGATTTTAGTAACAACACGATCGATTCGCTGTCCTCTACCCAAGTCATTGCTGCTGGAATCTGATTGTAATCCGTGCAGCGCAGAATCTTCTTTTCTCCGGTCG</t>
  </si>
  <si>
    <t>ASV948</t>
  </si>
  <si>
    <t>TAGGGAATCTTCGGCAATGGGGGGAACCCTGACCGAGCAACGCCGCGTGAGTGAAGAAGGTTTTCGGATCGTAAAGCTCTGTTGTAAGAGAAGAACGTTAGCGGGAGTGGAAAATCCGCTAAGTGACGGTACCTTACCAGAAAGGGACGGCTAACTACGTGCCAGCAGCCGCGGTAATACGTAGGTCCCGAGCGTTGTCCGGATTTATTGGGCGTAAAGCGAGCGCAGGCGGTTTGATAAGTCAGAAGTAAAAGGCTGTGGCTCAACCATAGTACGCTTTTGAAACTGTCAAACTTGAGTGCAGAAGGGGGGAGTGGAATTCCATGTGTAGCGGTGAAATGCGTAGATATATGGAGGAACACCGGTGGCGAAAGCGGCTCTCTGGTCTGTAACTGACGCTGAGGCTCGAAAGCGTGGGTAGCGAACA</t>
  </si>
  <si>
    <t>ASV950</t>
  </si>
  <si>
    <t>TGGGGGATATTGCACAATGGGGGAAACCCTGATGCAGCAACGCCGCGTGAGGGAAGAAGGTTTTCGGATTGTAAACCTCTGTCTTTGGTGAAGAAGAAAGTGACGGTAACCAAGGAGGAAGCCACGGCTAACTACGTGCCAGCAGCCGCGGTAATACGTAGGTGGCAAGCGTTGTCCGGAATTACTGGGTGTAAAGGGTGCGCAGGCGGGTGGTCAAGTTGGATGTGAAAGGTATGGGCTTAACCCATAGACTGCATCCAAAACTGATTATCTTGAGTGAAGTAGAGGCAGGCGGAATTCCGAGTGTAGCGGTGGAATGCGTAGATATTCGGAGGAACACCAGTGGCGAAGGCGGCCTGCTGGGCTTTAACTGACGCTGAGGCACGAAAGCATGGGGAGCAAACA</t>
  </si>
  <si>
    <t>ASV951</t>
  </si>
  <si>
    <t>ATGTGGGAGGAGAACCTGGGCATCAAGGTCAACCTCCAGGTGCAGGAGTTTGCCGTGTATTCCAACACCATCCGCACCCCTGACTGGAGCATCGCCTACTATGGCTGGAGCGCCGACTACAACGATCCCATGACCATGCTGGCTCTGGGCTTGTTCGGTCTGCGTCTTTTTGGTGGTCGCGCAGCCGGGCAAGCACAGGACAGCCGTCAGAATGAGGACAACCGGAAGCAGCTTCGACAGCTTTGCGCAGCCGGGCCATTTCTCTCTTGGTAGAGGCCATCTCCCTTTTAGTGGCCTGAAGAACTTCTCTG</t>
  </si>
  <si>
    <t>ASV952</t>
  </si>
  <si>
    <t>GGCAGACCTATCAGAATCACACCAGACTTTTCACCAGAGACTATGAAAGCCATAAGATCCTGGACAGATGTCATACAGACCCTAAGAGAACACAAATGCCAGCCCAGGTTACTGTATCCTGCAAAACTCTCAATTAACATTGATGGAGAAACAAGATATTCCATGACAAAACCAAATTTACACAATATCTTTCTACAAATCCAGCACTACAAAGGGTAATAAATGGTAAAGCCCAACATAAGGACGCAAGCTACACCCTAGAAAAAGCAAGAAACTAATTGTCTTGGAAACAAAACAAAGAGAAGGAAAGCA</t>
  </si>
  <si>
    <t>ASV953</t>
  </si>
  <si>
    <t>ACGCGCGCACGGTGGATATCCCACACCTTGGAATGCCTGGTTGAGCACGATTGTGATACCCATCACCAGGATGAGCATATTGATGAGGTCGGGCCCTTCCGACACACCTGTTATCCATGCCGAGATATTTACACCCCAGCCGAATGCGAAGTTGCTGAGCGCGCACAGGAGCAGGCCGATGGCCATGATGGTGCGTGCGCTGAATTTGTCGACGATAAAGCCGTTGGCGAAGCGTGAGAATCCGTAGATGAGCGAGCCGATACCGATTACGATACCGAAACTGGTGTTG</t>
  </si>
  <si>
    <t>ASV954</t>
  </si>
  <si>
    <t>CCCTCCGCCTGGGCGGAGATCAGCCTGGGCAGCTTATCAATGAACCCGATGGCGTACAGGTCCTTCAAGCCCTTCCACAGCCCGGCGATGGTGCAGCCGTCGCCCACGGAAATGGCGATATAATCGGGTACCTCCCAATTCAGCTGCTCCATGATTTCCAGCCCCACGGTTTTCTTTCCTTCGGAGAGGTAAGGGTTAATCGCCGCGTTCCGGTTGTACCAGCCCCATTTTTCTATGGCCTGCTTGCTCAGTTCAAAGGTCTCCTCGTAGCTCCCCTGGACGGAAATCACGGTTGCCCCGAAGGTCATC</t>
  </si>
  <si>
    <t>ASV955</t>
  </si>
  <si>
    <t>TTAGGAATATTCGTCAATGGGGGAAACCCTGAACGAGCAATGCCGCGTGAGTGATGAAGGTCCTTTGGATTGTAAAACTCTGTTGTATGGGAAGAATGGCCAAACTAGGAAATGAGTTTGGAGTGACGGTACCATGCCAGAAAGCTCCGGCTAACTACGTGCCAGCAGCCGCGGTAATACGTAGGGAGCGAGCGTTATCCGGATTTATTGGGCGTAAAGGGTGCGTAGGCGGCTTGTTAAGTATGAAATTAAAGCCCGGGGCTTAACTCCGGTTCGTTTCATAAACTGGCTTGCTTGAGTATGGAAGAGGTAAACGGAATTTCTAGTGTAGCGGTGGAATGCGTAGATATTAGAAGGAACACCAGTGGCGAAGGCGGTTTACTGGGCCATTACTGACGCTGAGGCACGAAAGCGTGGGGAGCAAATA</t>
  </si>
  <si>
    <t>ASV956</t>
  </si>
  <si>
    <t>TAGGGAATTTTCGGCAATGGGCGAAAGCCTGACCGAGCAACGCCGCGTGAGGGAGGAAGTCCTTCGGGATGTAAACCTCTGTTATAAAGGAAGAACGGTAACTGCAGGGAATGGCGGTTAAGTGACGGTACTTTATGAGGAAGCCACGGCTAACTACGTGCCAGCAGCCGCGGTAATACGTAGGTGGCGAGCGTTATCCGGAATTATTGGGCGTAAAGAGGGAGCAGGCTGCTGAACAGGTCTGTGGTGAAAGCCCGAAGCTAAACTTCGGTAAGCCATGGAAACCGGACAGCTAGAGTGCGTCAGAGGAACGTGGAATTCCATGTGTAGCGGTGAAATGCGTAGATATATGGAGGAACACCAGTGGCGAAGGCGACGTTCTGGGGCGCAACTGACGCTCATTCCCGAAAGCGTGGGGAGCAAATA</t>
  </si>
  <si>
    <t>ASV957</t>
  </si>
  <si>
    <t>GTGTGCAGACCTGCGGGAACAGTAATACATGTACATAAATTTTTTATGGATTTTATATTCTATCCCTTTCTTTTTTTCTCTATTCGTATTAAAATAATAGAAATGAGGGTACTTGATACCCGGAGAGGAGTGTTTGTTTATGGCTAAAAAAGGTTTTGGAAAGTTTGTCGTACTTGCAGCAGCTGCTGGAGCTGCCGCCGCTGGGATTTCTTATCTGAGAAAGTACAAATCGTTCAATGATGAGTTGGAAGAGGAATTCCATGACTTTGAAGGCGATGAGGAAAATGATGACGATCTTTTTGAAGAGGAAGAAACCGTAAGCATTATGGTAGAAGAAGAGCCGGGAGTACAGGG</t>
  </si>
  <si>
    <t>ASV958</t>
  </si>
  <si>
    <t>Caulobacterales</t>
  </si>
  <si>
    <t>Caulobacteraceae</t>
  </si>
  <si>
    <t>Brevundimonas</t>
  </si>
  <si>
    <t>TGGGGAATCTTGCGCAATGGGCGAAAGCCTGACGCAGCCATGCCGCGTGAATGATGAAGGTCTTAGGATTGTAAAATTCTTTCACCGGGGACGATAATGACGGTACCCGGAGAAGAAGCCCCGGCTAACTTCGTGCCAGCAGCCGCGGTAATACGAAGGGGGCTAGCGTTGCTCGGAATTACTGGGCGTAAAGGGAGCGTAGGCGGACATTTAAGTCAGGGGTGAAATCCCGGGGCTCAACCTCGGAATTGCCTTTGATACTGGGTGTCTTGAGTATGAGAGAGGTATGTGGAACTCCGAGTGTAGAGGTGAAATTCGTAGATATTCGGAAGAACACCAGTGGCGAAGGCGACATACTGGCTCATTACTGACGCTGAGGCTCGAAAGCGTGGGGAGCAAACA</t>
  </si>
  <si>
    <t>ASV959</t>
  </si>
  <si>
    <t>TGGGGAATATTGCGCAATGGGGGAAACCCTGACGCAGCAACGCCGCGTGAAGGAAGAAGGTTTTCGGATTGTAAACTTCAGCAAGCAGGGAAGAAAAAAATGACGGTACCTGAACAAAAGCCACGGCTAACTACGTGCCAGCAGCCGCGGTAATACGTAGGTGGCAAGCGTTGTCCGGATTTACTGGGTGTAAAGGGCGCGTAGGCGGGCTCGTAAGTCAGACGTGAAATACCGGGGCTCAACCCCGGGGCTGCGTTTGAAACTGCGAGTCTTGAGTGCCGGAGAGGAAAGCGGAATTCCTAGTGTAGCGGTGAAATGCGTAGATATTAGGAGGAACACCAGTGGCGAAGGCGGCTTTCTGGACGGTAACTGACGCTGAGGCGCGAAAGCGTGGGGAGCAAACA</t>
  </si>
  <si>
    <t>ASV960</t>
  </si>
  <si>
    <t>TGGGGAATATTGGGCAATGGGCGAAAGCCTGACCCAGCAACGCCGCGTGAAGGAAGAAGGCCCTCGGGTTGTAAACTTCTTTTATCAGGGACGAAGAAAGTGACGGTACCTGATGAATAAGCCACGGCTAACTACGTGCCAGCAGCCGCGGTAATACGTAGGTGGCAAGCGTTATCCGGATTTACTGGGTGTAAAGGGCGTGTAGGCGGGACTGCAAGTCAGATGTGAAAATTATGGGCTCAACCCATAACCTGCATTTGAAACTGTAGTTCTTGAGTGATGGAGAGGCAGGCGGAATTCCGTGTGTAGCGGTGAAATGCGTAGATATACGGAGGAACACCAGTGGCGAAGGCGGCCTGCTGGACATTAACTGACGCTGAGGCGCGAAAGCGTGGGGAGCAAACA</t>
  </si>
  <si>
    <t>ASV961</t>
  </si>
  <si>
    <t>TGGGGAATATTAGGCAATGGGGGAAACCCTGACCTAGCGACGCCGCGTGAGGGAAGACGGTCTTCGGATTGTAAACCTCTGTCTTCAGGGACGAAAAAGATGACGGTACCTGAAGAGGAAGCCACGGCTAACTACGTGCCAGCAGCCGCGGTAATACGTAGGTGGCGAGCGTTGTCCGGAATTACTGGGTGTAAAGGGAGCGTAGGCGGGTACGCAAGTTGAATGTGAAAACTAACGGCTCAACCGATAGTTGCGTTCAAAACTGCGGATCTTGAGTGAAGTAGAGGCAGGCGGAATTCCTAGTGTAGCGGTAAAATGCGTAGATATTAGGAGGAACACCAGTGGCGAAGGCGGCCTGCTGGGCTTTAACTGACGCTGAGGCTCGAAAGTGTGGGGAGCAAACA</t>
  </si>
  <si>
    <t>ASV962</t>
  </si>
  <si>
    <t>TTAGGAATATTCGTCAATGGGGGAAACCCTGAACGAGCAATGCCGCGTGAGTGATGAAGGCCCTATGGGTTGTAAAACTCTGTTATTTGGGAAGAATGACTAGTATAGGAAATGATATTAGTTTGACGGTACCTTATCAGAAAGCCCCGGCTAACTACGTGCCAGCAGCCGCGGTAATACGTAGGGGGCGAGCGTTATCCGGATTTATTGGGCGTAAAGCGTGTGTAGGCGGTTTATTAAGTCTAAGATTAAAGCCCGAGGCTTAACCTCGGTTCGTTTTAGAAACTGGTAGACTTGAGTGTGGTAGAGGCAAGTGGAATTTCTAGTGTAGCGGTTAAATGCGTAGATATTAGAAGGAACACCAGTGGCGAAGGCGGCTTGCTGGGCCATTACTGACGCTGAGACACGAAAGCGTGGGGAGCAAATA</t>
  </si>
  <si>
    <t>ASV963</t>
  </si>
  <si>
    <t>TGGGGAATCTTGCGCAATGGGCGAAAGCCTGACGCAGCGACGCCGCGTGCGGGATGACGGCCTTCGGGTTGTAAACCGCTTTCAGCAGGGACGAGGCCGCAAGGTGACGGTACCTGCAGAAGAAGCCCCGGCTAACTACGTGCCAGCAGCCGCGGTAATACGTAGGGGGCGAGCGTTATCCGGATTCATTGGGCGTAAAGCGCGCGTAGGCGGCCAGTTAGGTCGGGAGTCAAATTTCGGGGCTCAACCCCGTCTCGCTCCCGATACCGGCTGGCTTGAGTGTGGTAGGGGAAGGCGGAATTCCCGGTGTAGCGGTGGAATGCGCAGATATCGGGAAGAACACCGGTGGCGAAGGCGGCCTTCTGGGCCATCACTGACGCTGAGGCGCGAAAGCTAGGGGAGCAAACA</t>
  </si>
  <si>
    <t>ASV964</t>
  </si>
  <si>
    <t>TGAGGAATATTGGTCAATGGGCGAGAGCCTGAACCAGCCAAGTCGCGTGAGGGAAGACGGTCCTAAGGATTGTAAACCTCTTTTGTCGGGGAGCAAGGAGAGGCACGAGTGCCTCGGCGAGAGTACCCGAAGAAAAAGCATCGGCTAACTCCGTGCCAGCAGCCGCGGTAATACGGAGGATGCGAGCGTTATCCGGATTTATTGGGTTTAAAGGGTGCGCAGGCGGCGTGTCAAGCAAGCGGTAAAATAGCGGGGCTCAACCCCGTCGAGCCGTTTGAACTGGCGCGCTTGAGTTCAGGCGAGGTAGGCGGAATTCGTGGTGTAGCGGTGAAATGCATAGATATCACGAAGAACTCCGATTGCGAAGGCAGCTTACCAGTCTGCGACTGACGCTCAGGCACGAAAGTGTGGGTATCGAACA</t>
  </si>
  <si>
    <t>ASV965</t>
  </si>
  <si>
    <t>TAGGGAATCTTCCACAATGGACGAAAGTCTGATGGAGCAACGCCGCGTGAGTGAAGAAGGGTTTCGGCTCGTAAAGCTCTGTTGGTAGTGAAGAAAGATAGAGGTAGTAACTGGCCTTTATTTGACGGTAATTACTTAGAAAGTCACGGCTAACTACGTGCCAGCAGCCGCGGTAATACGTAGGTGGCAAGCGTTGTCCGGATTTATTGGGCGTAAAGCGAGCGCAGGCGGTTAGATAAGTCTGAAGTTAAAGGCTGTGGCTTAACCATAGTATGCTTTGGAAACTGTTTGACTTGAGTGCAGAAGGGGAGAGTGGAATTCCATGTGTAGCGGTGGAATGCGTAGATATATGGAGGAACACCGGTGGCGAAAGCGGCTCTCTGGTCTGTAACTGACGCTGAGGCTCGAAAGCGTGGGTAGCGAACA</t>
  </si>
  <si>
    <t>ASV966</t>
  </si>
  <si>
    <t>TGGGGAATATTGCACAATGGGCGGAAGCCTGATGCAGCGACGCCGCGTGGGGGATGACGGCCTTCGGGTTGTAAACTCCTTTCACCATCGACGAAGGGTTTCTGACGGTAGATGGAGAAGAAGCACCGGCTAACTACGTGCCAGCAGCCGCGGTAATACGTAGGGTGCGAGCGTTGTCCGGAATTACTGGGCGTAAAGAGCTCGTAGGTGGTTTGTCGCGTCGTCTGTGAAATTCCGGGGCTTAACTCCGGGCGTGCAGGCGATACGGGCATAACTTGAGTGCTGTAGGGGTAACTGGAATTCCTGGTGTAGCGGTGGAATGCGCAGATATCAGGAGGAACACCGATGGCGAAGGCAGGTTACTGGGCAGTTACTGACGCTGAGGAGCGAAAGCATGGGTAGCGAACA</t>
  </si>
  <si>
    <t>ASV967</t>
  </si>
  <si>
    <t>CCGGTTCATAAGAAAATGGACCATATCCAGATGAAAGGCCTCGTAAAGCAGCAGCCTTGCATCGTTTTCCGGATCAGGAACACCTGCTGCCTGCAGGGATCTGGCCCCTTCTGCTGCCAGGTCAAACAGCGTCATGGCTTTCCTCCTCCAAAATCACCGCGTCTGGAAAGTTTTCCCGCAAATAGGCTTTCCAGTCAAAGACCTTTTCCACTGCCGCAATAGCTACCTCAATCATAGAATCGTCCGGCTCCGTAGTAGTCAGCCCCTGCATCCACATGCCCGGCTTGCTGAGCAGATTTACCAGGGCGTTGTCG</t>
  </si>
  <si>
    <t>ASV969</t>
  </si>
  <si>
    <t>GACAACACGAAATAAGGGCAGAGATCGAAGCAAATGAATACAAAGACTGGATGATCCGGAATCTGGAACGAGGGGAGGAATGGAGAGAATGAAGAGAAAAATAGTGGAACATCTCGGACAGGTGGACTATTCCGGAATGGTGGTGCCGATGGCGGTAATCTATAAAGATCCGAACGGTGTGAATGAGGAATATGTTGTCCGGCTGTGGGAAGGATCGACGGGAAAGCCTACGGATATAGAAGTCAGGACAAAAACCCTGTATAAAGCCAGAAAGGCCATCTCCAGAAGCGGG</t>
  </si>
  <si>
    <t>ASV970</t>
  </si>
  <si>
    <t>CATGGTCACCCGTATCAATATCCGCGCCTTCGGCGGCTTCGAGCTGACCCCCGGCCGAACAGACATGATGAACGCCGGCCAGTACCGCAACTACGTCACCGAGTTCCTTGGCACAACCGCCGCCGCCGATGGTCTCCAGGGGGGAGAAAAAGCGGATCACAAACCGGTCGCCGGGCTTGGCGGCGATCTCCTCGGTCATCCGCAGCTGGGCATAGCAGCTCTCGCCGGGCTGCAGGGCGTCCCGATCCAGCAGCACTACCTTGGCAAGGCGCACGGTAGAGCCGTGGTAGAGGTGGACCTGAGAGTTGTTGAGAATGGTGCGCTGGGAGTTTTTCAAATCCTGCAGCCGCACGTCCAGCATGAG</t>
  </si>
  <si>
    <t>ASV971</t>
  </si>
  <si>
    <t>AACCTCCGGCCGAAGGGGCGCCTCGTCGGGAAAGCTCCACTTCCCCAGCTGCTCCATGGCTCTGCGGACCATCCGGTACTGCCGGGTGGGCGTTGGAACAGAGACCACCACCAGCCCATCCTCCCTGCACAGGGAGAAGTGCGCCCGAAGCAGGCGGTCGACCTCCTCTCCCCGGAAATGTTCCACCAGGCCGACGCTGTATACAAAGTCATACTTCCAAGTGATGGCCGCTACTTCCTCTTCCCTGGCGGCATTCAGCAGATACGACTCCCCGGCCAGCCTTTTAGCCGCGAACTGCCGCACAGCAAGTTCGCAGTTGTCGA</t>
  </si>
  <si>
    <t>ASV972</t>
  </si>
  <si>
    <t>GGTGGTGCGGTCTGCCGTTTGTGGCATCGGCACAAACGGACAGAGACATCCCTTACAGTCTGTCGGAATCTCCGGCTACGTCCGGCGCCATCACGCAGGAACCGACATTGGAGGACAGTATGCGCCGCCAGCTGGAAGAAGCGCGGCTCAACGAAGCCAATCTGCGCATGGAACTGGAGCAAATAAGGTTGCAGAACTTCACTAGCGACTCGCTCAAACAGGCCGCCCAAAAGCAACGCATCGACTCATTGCGGAAAATAACGCAAGGAGTACCGGTAGTTGTCGGAACCGACACT</t>
  </si>
  <si>
    <t>ASV973</t>
  </si>
  <si>
    <t>GCAGCGGGGCGGAAACTGAAGCGGCAGCGGCAGCCTTTTCGGTAGCTGGAGCGGCAGCGGCGGCAGGCCCGTCGGTGCCAACGGTGGAAAACTCCGCCTTGCCGGGCACACAGGCGCCGTTGTCTTCACACGCCTGATAGTCGAGATAGCCGGTCACACTATAGTTCTTGTCTGTCAGTTCCACACGCTGGGTGAAGGTGCACGTGCCGGCAAAATAGCTCACCTGCATGTCAAAAATGTCATCATGTACAGTTTTACGGCCACTTCCCTCGCGCAACTTGCCTTTGAGACGCGCACCTTTTATCTCGTCGAG</t>
  </si>
  <si>
    <t>ASV975</t>
  </si>
  <si>
    <t>GGTCAGAAGAAAGCTGTGAAAAAGCCGGGAGAGAAGGTAGAGGACCATATACAGCCCCACCAGGGCAAGCCCCAGCTGGTCGGAGCCATAGCGCCCCTCCATCATCCGCCGCAGCCAGTTCATACCCTCACCCCTAAGACATCTTTTTATACTAATATGATAGCCGTTTGCGCTTCCAACGTCAAGAAAGAAAACGTAAACAATATATGAACAACTGCCACTTGCCATAAGACAAAAAAACAGATATACTGTAGAAAACCGGAAAGGGGGCCTTCCCATGGGCCGCATCGACAAGGAAAACTATTATCTGGACATTGCCCAGGCCGCGCTGGAGCGTTCCACCTGCCTCAGGCGGTG</t>
  </si>
  <si>
    <t>ASV976</t>
  </si>
  <si>
    <t>GAAGGGGATTTATGCCGGATGGCGCCATTACTCCGGATCTGGCGGCGCCGGGGGTGGATATCCGTGTTCCCCTTGTGGGAGGAGGATTCGGCAAGGCTTCGGGAACCAGCCTTTCCGCTGCCATGACAGCAGGGGTGGCTGCTCTGCTGTTTGAATGGGCAGTGATCCGCGGCAATCAGCCTTTTTTTACAGGAACCAATGTGAAGCATTATCTGGAACGTGGAGCAAGACGGGACGAGGGAATTTTATATCCCAGCAGGGAATGGGGATATGGAAGACTGGATCTTTATC</t>
  </si>
  <si>
    <t>ASV977</t>
  </si>
  <si>
    <t>AGAATCCAGCGCAATCCCGGTGCGCTCGTATTCGGTCAGTACAATATCCTGTTCGATCACGATTAACGCGCCTGTCTTTACTTTTCCCATCTCAAAAGAAGCCTTTACGAGCTCATTGATCGTCCGGTCGCTGAACCTGCCGCCGTCCTGTGACATCCCAAAATCAAACAACGCTGTCACAAACCGTTTTCGCCCAAGCTGGTCTAACGCTTTCCTAAGCTCAGGCTGGAAAATCACGGCAAGCGCCATCAGTGCCACGTCAACCGTCCTGCTCGCCAGCCACAGGATCGTATTCATCTGAAAAATTGCTGCG</t>
  </si>
  <si>
    <t>ASV978</t>
  </si>
  <si>
    <t>TGGGGAATATTGCACAATGGGCGAAAGCCTGATGCAGCAACGCCGCGTGAAGGAAGACGGTTTTCGGATTGTAAACTTCTATCAATAGGGAAGAAAGAAATGACGGTACCTAAATAAGAAGCCCCGGCTAACTACGTGCCAGCAGCCGCGGTAATACGTAGGGGGCAAGCGTTATCCGGAATTACTGGGTGTAAAGGGAGAGTAGGCGGCAAGGTAAGCGATATGTGAAAGCCTTAAGCTTAACTTAAGGATTGCATAACGAACTATCTAGCTAGAGTACAGGAGAGGAAAGCGGAATTCCTAGTGTAGCGGTGAAATGCGTAGATATTAGGAAGAACACCAGTGGCGAAGGCGGCTTTCTGGACTGAAACTGACGCTGAGGCTCGAAAGCGTGGGGAGCGAACA</t>
  </si>
  <si>
    <t>ASV979</t>
  </si>
  <si>
    <t>AGACAGTACCATGACAAAGGCCAGGAGGCCGCTGATGATGCGGTTTTTCAGTTTTGTTTTCATACAGCGCACCTCCTTTCTTTGGTTTCAGTTCGCAAGCGCAGCGGAACAGCTCCGGATATGGGCCATCCAGGTGGACTGAATATTCGGTTTATTTTCAACTGTTTCATGTTCATTCCACCTGCGCTTGTGAATAGTTTTGTTGGAGCTGTTCGGGGCTGCCGGTTCAAAAGGACTATTCTTGTAGTCAACTTGTTGTAGACCTTTGGAGTCGAAGGG</t>
  </si>
  <si>
    <t>ASV980</t>
  </si>
  <si>
    <t>TGGGGGATATTGCACAATGGGGGAAACCCTGATGCAGCAACGCCGCGTGAAGGAAGAAGGTCTTCGGATTGTAAACTTCTTTTGTCAGGGACGATAATGACGGTACCTGACGAATAAGCCACGGCTAACTACGTGCCAGCAGCCGCGGTAATACGTAGGTGGCAAGCGTTATCCGGATTTACTGGGTGTAAAGGGCGTGTAGGCGGGATTGCAAGTCAGAAGTGAAAACTATGGGCTTAACCCATAGACTGCTTTTGAAACTGCAGTTCTTGAGTGATGGAGAGGCAGGCGGAATTCCCGGTGTAGCGGTGAAATGCGTAGATATCGGGAGGAACACCAGTGGCGAAGGCGGCCTGCTGGACATTAACTGACGCTGAGGCGCGAAAGCGTGGGGAGCAAACA</t>
  </si>
  <si>
    <t>ASV981</t>
  </si>
  <si>
    <t>TGGGGAATCTTCCGCAATGGGCGCAAGCCTGACGGAGCAACGCCGCGTGATTGAATGAAGGCCTTCGGGTCGTAAAAATCTGTTGACAGGGACGAATAAGCCATGCGAACAGTTTGGTGTATGACGGTACCTGTTAAGAAAGCTCCGGCTAACTACGTGCCAGCAGCCGCGGTAATACGTAGGGAGCAAGCGTTGTCCGGAATTACTGGGCGTAAAGGGCGCGTAGGTGGGCCTTTAAGTCAGGTGTGAAAACTCTGGGCTTAACCTGGAGACTGCACTTGAAACTGGGGGTCTTGAGGGCAGGAGAGGAAAGTGGAATTCCTAGTGTAGCGGTGAAATGCGTAGATATTAGGAGGAACACCAGTGGCGAAGGCGACTTTCTGGACTGAACCTGACGCTGAGGCGCGAAAGCGTGGGTAGCAAACG</t>
  </si>
  <si>
    <t>ASV982</t>
  </si>
  <si>
    <t>TAGGGAATCTTCCGCAATGGGCGAAAGCCTGACGGAGCAACGCCGCGTGAGTGATGAAGGTCTTCGGATCGTAAAACTCTGTTATTAGGGAAGAACAAATGCGTAAGTAACTGTGCGCGTCTTGACGGTACCTAATCAGAAAGCCACGGCTAACTACGTGCCAGCAGCCGCGGTAATACGTAGGTGGCAAGCGTTATCCGGAATTATTGGGCGTAAAGCGCGCGTAGGCGGTTTTTTAAGTCTGATGTGAAAGCCCACGGCTCAACCGTGGAGGGTCATTGGAAACTGAAAAACTTGAGTGCAGAAGAGGAAAGTGGAATTCCATGTGTAGCGGTGAAATGCGCAGAGATATGGAGGAACACCAGTGGCGAAGGCGACTTTCTGGTCTGTAACTGACGCTGATGTGCGAAAGCGTGGGGATCAAACA</t>
  </si>
  <si>
    <t>ASV983</t>
  </si>
  <si>
    <t>TGGGGAATATTGCACAATGGGGGAAACCCTGATGCAGCAACGCCGCGTGAAGGAAGAAGGTCTTCGGATTGTAAACTTTTGTCTTGTGGGACGATAATGACGGTACCACAGGAGGAAGCAACGGCTAACTACGTGCCAGCAGCCGCGGTAATACGTAGGTTGCGAGCGTTGTCCGGATTTACTGGGTGTAAAGGGTGCGTAGGCGGGAACGCAAGTCAGATGTGAAAGACCACGGCTCAACCGTGGTACTGCATTTGAAACTGTGTTTCTTGAGTGCAGGAGAGGTAAGCGGAATTCCCAGTGTAGCGGTGAAATGCGTAGATATTGGGAGGAACACCAGTGGCGAAGGCGGCTTACTGGACTGTAACTGACGCTGAAGCACGAAAGCGTGGGGATCAAACA</t>
  </si>
  <si>
    <t>ASV984</t>
  </si>
  <si>
    <t>TGGGGGATATTGCACAATGGAGGGAACTCTGATGCAGCAACGCCGCGTGAGGGAAGAAGGTCTTCGGATTGTAAACCTTTGTCCTCAGGGAAGATAATGACGGTACCTGAGGAGGAAGCTCCGGCTAACTACGTGCCAGCAGCCGCGGTAATACGTAGGGAGCAAGCGTTGTCCGGATTTACTGGGTGTAAAGGGTGCGTAGGCGGACCCGCAAGTCAGTGGTGAAATCTGAGGGCTCAACCCTCAAACTGCCATTGAAACTGTGGATCTTGAGTGAAGTAGAGGTAGGCGGAATTCCCGGTGTAGCGGTGGAATGCGTAGAGATCGGGAGGAACACCAGTGGCGAAGGCGGCCTACTGGGCTTTAACTGACGCTGAGGCACGAAAGCATGGGTAGCAAACA</t>
  </si>
  <si>
    <t>ASV985</t>
  </si>
  <si>
    <t>TAGGGAATTTTCGTCAATGGGCGCAAGCCTGAACGAGCGATGCCGCGTGAGTGAAGAAGGCCTTCGGGTCGTAAAGCTCTGTTGCGGGGGAAAAAAGGCATCTGCAGGAAATGGTAGATGACAGATGGTGCCCCGCCAGAAAGTCA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</t>
  </si>
  <si>
    <t>ASV986</t>
  </si>
  <si>
    <t>TGGGGAATCTTGCGCAATGGGCGGAAGCCTGACGCAGCGACGCCGCGTGCGGGACGAAGGCCTTCGGGTCGTAAACCGCTTTCAGCAGGGACGAGGCCCTCACGGTGACGGTACCTGCAGAAGAAGCCC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</t>
  </si>
  <si>
    <t>ASV987</t>
  </si>
  <si>
    <t>TGAGGAATATTGGTCAATGGGCGAGAGCCTGAACCAGCCAAGTCGCGTGAGGGAAGACGGTCCTAAGGATTGTAAACCTCTTTTGTCGGGGAGCAAGGAGAGGCACGAGTGCCTCGGCGAGAGTACCCGAAGAAAAAGCATCGGCTAACTCCGTGCCAGCAGCCGCGGTAATACGGAGGATGCGAGCGTTATCCGGATTTATTGGGTTTAAAGGGTGCGCAGGCGGAAGATCAAGTCAGCGGTAAAATTGAGAGGCTCAACCTCTTCGAGCCGTTGAAACTGGTTTTCTTGAGTGAGCGAGAAGTATGCGGAATGCGTGGTGTAGCGGTGAAATGCATAGATATCACGCAGAACTCCGATTGCGAAGGCAGCATACCGGCGCTCAACTGACGCTCATGCACGAAAGTGTGGGTATCGAACA</t>
  </si>
  <si>
    <t>ASV988</t>
  </si>
  <si>
    <t>TGAGGAATATTGGTCAATGGGCGCGAGCCTGAACCAGCCAAGTCGCGTGAGGGAGGACGGCCCTACGGGTTGTAAACCTCTTTTGCCGGGGAGCAACGGGCGCCACGTGTGGCGCCACTGAGAGTACCCGGAGAAAAAGCATCGGCTAACTCCGTGCCAGCAGCCGCGGTAATACGGAGGATGCGAGCGTTATCCGGATTTATTGGGTTTAAAGGGTGCGTAGGCGGGATGCCAAGTCAGCGGTCAAATACGGGGGCTCAACCTGCGTCCGCCGTTGAAACTGGCGTTCTTGAGTGGGCGAGAAGTACGCGGAATGCGTGGTGTAGCGGTGAAATGCATAGATATCACGCAGAACCCCGATTGCGAAGGCAGCGTACCGGCGCCCGACTGACGCTGAAGCACGAAAGCGTGGGTATCGAACA</t>
  </si>
  <si>
    <t>ASV989</t>
  </si>
  <si>
    <t>TGGGGAATATTGCACAATGGGCGCAAGCCTGATGCAGCCATGCCGCGTGTATGAAGAAGGCCTTCGGGTTGTAAAGTACTTTCAGCGGGGAGGAAGGGAGTAAAGTTAATACCTTTGCTCATTGACGTTACCCGCAGAAGAAGCACCGGCTAACTCCGTGCCAGCAGCCGCGGTAATACGTAGGGTGCGAGCGTTAATCGGAATTACTGGGCGTAAAGGGTGTGCAGGCGGTTTTGCAAGATGGATGTGAAAGCCCCGGGCTTAACCTGGGAAAGCCATACATGACTGCAAGACTAGAGTGCGTCAGAGGGGGGTGGAATTCCAAGTGTAGCAGTGAAATGCGTAGATATTTGGAAGAACACCGATGGCGAAGGCAGCCCCCTGGGACGCAACTGACGCTCATACACGAAAGCGTGGGGAGCAAACA</t>
  </si>
  <si>
    <t>ASV990</t>
  </si>
  <si>
    <t>TGAGGGATATTGGTCAATGGGGGAAACCCTGAACCAGCAACGCCGCGTGAGGGATGACGGCCTTCGGGTTGTAAACCTCTGTCCTCTGTGAAGATAATGACGGTAGCAGAGGAGGAAGCTCCGGCTAACTACGTGCCAGCAGCCGCGGTAATACGTAGGGAGCAAGCGTTGTCCGGATTTACTGGGTGTAAAGGGTGCGTAGGCGGCTAGGCAAGTCAGAAGTGAAATCCATGGGCTTAACCCATGAACTGCTTTTGAAACTGCTTAGCTTGAGTGAAGTAGAGGTAGGCGGAATTCCCGGTGTAGCGGTGAAATGCGTAGAGATCGGGAGGAACACCAGTGGCGAAGGCGGCCTACTGGGCTTTAACTGACGCTGAGGCACGAAAGCATGGGTAGCAAACA</t>
  </si>
  <si>
    <t>ASV991</t>
  </si>
  <si>
    <t>CAAGCGGTTCCGCTCACCGCCAGAAAGCGCACGTACCGGCGTCATCGCCCGTTTCGGATGGAACAGAAAGTCCTGCAAATAGCCCAATACGTGGCGTGGCTTGCCGTTAACCATCACCTCTTGCTTACCTTCGGCAAGGTTATCCATCACCGTTTTATCGGGATCCAGTTCCGCGCGGTGCTGATCGAAATAAGCCACTTCCAGTTTGGTGCCAACGTGAATACGCCCGCTGTCCGCTTGAAGCTGACCGAGCATCAGTTTCAGCAGCGTGGTTTTGCCGCACCCATTCGGACCAATCAGGGCAATTTTGTCGCCACGTA</t>
  </si>
  <si>
    <t>ASV992</t>
  </si>
  <si>
    <t>TGAGGAATATTGGTCAATGGGCGAGAGCCTGAACCAGCCAAGTCGCGTGAGGGAAGACGGTCCTATGGATTGTAAACCTCTTTTGCCGGGGAGCAAAGAGCGGTACGTGTACCGCGCCGAGAGTACCCGGAGAAAAAGCATCGGCTAACTCCGTGCCAGCAGCCGCGGTAATACGGAGGATGCGAGCGTTATCCGGATTTATTGGGTTTAAAGGGTGCGCAGGCGGACGGTGAAAGTCAGCGGTAAAATAATAGGGCTCAACCCTGTTGTGCCGTTGAAACTTCCCATCTTGAGTGGGCGAGAAGTATGCGGAATGCGTGGTGTAGCGGTGAAATGCATAGATATCACGCAGAACTCCGATTGCGAAGGCAGCATACCGGCGCCCAACTGACGCTCATGCACGAAAGCGTGGGGATCAAACA</t>
  </si>
  <si>
    <t>ASV993</t>
  </si>
  <si>
    <t>TGGGGGATATTGCACAATGGGGGAAACCCTGATGCAGCAACGCCGCGTGTGGGAAGAAGGTTTTCGGATTGTAAACCACTGTTCTTGGTGAAGATAATGACGGTAACCAAGGAGAAAGCTCCGGCTAACTACGTGCCAGCAGCCGCGGTAATACGTAGGGAGCAAGCGTTGTCCGGATTTACTGGGTGTAAAGGGTGCGTAGGCGGCTAGGCAAGTCAGAAGTGAAATCCATGGGCTTAACCCATGAACTGCTTTTGAAACTGCTTAGCTTGAGTGAAGTAGAGGTAGGCGGAATTCCCGGTGTAGCGGTGAAATGCGTAGAGATCGGGAGGAACACCAGTGGCGAAGGCGGCCTACTGGGCTTTAACTGACGCTGAGGCACGAAAGCATGGGTAGCAAACA</t>
  </si>
  <si>
    <t>ASV994</t>
  </si>
  <si>
    <t>TGAGGAATATTGGTCAATGGGCGAGAGCCTGAACCAGCCAAGTCGCGTGAAGGATGACGGCCCTACGGGTTGTAAACTTCTTTTGTCAGGGAGCAATTGGGTCCACGTGTGGGCTTAGCGAGAGTACCTGAAGAAAAAGCATCGGCTAACTCCGTGCCAGCAGCCGCGGTAATACGGAGGATGCGAGCGTTATCCGGATTTATTGGGTTTAAAGGGTGCGCAGGCGGAATGTCAAGTCAGCGGTAAAATTTCGGGGCTCAACCCCGTCGTGCCGTTGAAACTGGCGTTCTTGAGTGAGCGAGAAGTATGCGGAATGCGTGGTGTAGCGGTGAAATGCATAGATATCACGCAGAACTCCGATTGCGAAGGCAGCATACCGGCGCTCAACTGACGCTCATGCACGAAAGCGTGGGTATCGAACA</t>
  </si>
  <si>
    <t>ASV995</t>
  </si>
  <si>
    <t>GGCTTGGGTTTATTTATTTCAGTCTGATGTTTTTAGGCTCTAAAATAAGCGGAGCGGGAACATTTGAAACAACAAGTTCTGCCCTCTATCTTGCAGAAGTAACCCTTGGATCAGCGGGGAAAATACTTTTTGGTATTTGTGTTGCCGCTGCATGCTTTACAACAGCTGTCGGGCTTGTTGCCATATCCTCTGCATGGTTTTCAAGACTTACACGTATCAGATATAACGTGTGGGCTGTCATTATATGTGTATTTTCTGGTCTAATGGCACTGGGAGGG</t>
  </si>
  <si>
    <t>ASV996</t>
  </si>
  <si>
    <t>CGAAATTTACTCCACCTGGAGGACGGAGGCCATCAAGGCCAACGTGCTGGCCATCATTTCCTTCACCCTCAACCGGGTATATACCGAGTGGTACCGGGGGAAGGGGTACGACTTCACCATCACCAGCTCCACCGCCTTCGACCAGTCCTTCTCCTACGGGCGTACCATTTTTGAGGAGATCGGCGTGGTGGTGGACGATCTTTTCACCACCTACATCACCCGGGAGGGCATCTCCCAGCCCCTGTTCACTCAGTACTGCGACGGGCGGCGGGTCCAGTGC</t>
  </si>
  <si>
    <t>ASV997</t>
  </si>
  <si>
    <t>TATGATAAAGCCTAATATTTCGTCTCCGAATTTTTCCCCGTACAGATCATTAATCAGTTTAAACTTGCGGATATCGAACTGGATAAAGGCAATATTTCTGGAAGAGGAATAGATAAGATTGTACACATTCCTTCTAAAATTACGGACGGCGCTGACATTTTTAATCATGCTTTGCATCTCGTCCATACTAGCTATATCTTCCAGCTCGATACTGCTCTCAGTCACGTTTTTAAAATATTCCTCCAGCATCTTTTCCAATATTTCGATGCTCGTATTGAGCGCCTTGGGACACCGCTCCAAAATCAGCCCCTCCTGGCGGATAACCGCC</t>
  </si>
  <si>
    <t>ASV998</t>
  </si>
  <si>
    <t>TGAGGAATATTGGTCAATGGGCGCAAGCCTGAACCAGCCAAGTCGCGTGAGGGAAGACGGCCCTACGGGTTGTAAACCTCTTTTGCCGGGGAGCAAGCCTGAGCACGTGTGCCCAGGCGGAGAGTACCCGGAGAAAAAGCATCGGCTAACTCCGTGCCAGCAGCCGCGGTAATACGGAGGATGCGAGCGTTATCCGGATTTATTGGGTTTAAAGGGTGCGTAGGCGGGCTGTCAAGTCAGCGGTAAAATGGAGAGGCTCAACCTCTTCAGGCCGTTGAAACTGGCGGTCTTGAGTGAATGAGAAGTATGCGGAATGCGTGGTGTAGCGGTGAAATGCATAGATATCACGCAGAACTCCGATTGCGAAGGCAGCATACCGGCATTCAACTGACGCTGAAGCACGAAAGCGTGGGGATCAAACA</t>
  </si>
  <si>
    <t>ASV999</t>
  </si>
  <si>
    <t>GCCAGGCGGTCTGCGTCCCTCCAACGTGGGCAATACTCCCTCGCGCCGCTGAGCAGGCATTGCGATATTGCAATAATGTACCGCACGATACGCACCATAAGAATAGTCATAGCGCTGGCCACGATGCTGCTGCCGGCGTGGGCGCTGGTGGCGGGACATGAAACGGTGTTCTCCAACATGCAGATTCTTACGGCTCTGCTGTCGGGTTCTTTTATCTGTCTGGTGTTCTGGGTGCTGGCCACACTTTTCTGCGGACGC</t>
  </si>
  <si>
    <t>ASV1000</t>
  </si>
  <si>
    <t>TGGGGAATATTGGGCAATGGGCGCAAGCCTGACCCAGCAACGCCGCGTGAAGGAAGAAGGTCTTCGGATTGTAAACTTTTGTCTTATGGGACGATAATGACGGTACCATAGGAGGAAGCCACGACTAACTACGTGCCAGCAGTCGCGGTAATACGTAGGTGGCAAGCGTTATCCGGAATTATTGGGTGTAAAGGGTGCGTAGGCGGGATGTAAAGTCAGATGTGAAATGCCGCAGCTTAACTGCGGAGCTGCATTTGAAACTTACGTTCTTGAGTGAAGTAGAGGTAAGCGGAATTCCTAGTGTAGCGGTGAAATGCGTAGATATTAGGAGGAACACCGGTGGCGAAGGCGGCTTACTGGGCTTAAACTGACGCTGAGGCACGAAAGTGTGGGGAGCAAACA</t>
  </si>
  <si>
    <t>ASV1001</t>
  </si>
  <si>
    <t>TAGGGAATCTTCCGCAATGGGCGAAAGCCTGACGGAGCAACGCCGCGTGAGTGATGAAGGGTTTCGGCTCGTAAAACTCTGTTATTAGGGAAGAACAAATGTGTAAGTAACTGTGCACA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AACA</t>
  </si>
  <si>
    <t>ASV1002</t>
  </si>
  <si>
    <t>GAATAGCAATTCGTGGATGCATATAACCCCTCCTCATTTAGTTCTCATGATATTATAATCAAAGCATAATTCATTTGGAATAGCAATCAATATTTTTAATAAAAAGATATAATAGAAGATGAAAGAAGGAATGTAAAGATGCTTGAATTAACTAATATTAACTCAACGTTCAACTTAAATAATGGGGTCAAGATTCCCTGCGTGGGATATGGTACATTTAGGACTCCGGCAGATGTAGCTGAACAGGCCGTGAAAGAAGCAATTGAAACTGGTTATCGACACATTGATACTGCGGCAGTTTACGGAAACGAAGAAGCAGTAGGGAAGGGTA</t>
  </si>
  <si>
    <t>ASV1003</t>
  </si>
  <si>
    <t>GTGAAGCTGGGCACTCTAGGGAGACCGCTTCGGTTAACGGAGAGGAAGGTGGGGACGACGTCAAGTCATCATGGCCCTTACGCCTGGGGCTACACACGTACTACAATGGTGCATACAAAGGGTTGCGAAACCGCGAGGTCAGGCTAATCCCAAAAAATGCATCTCAGTTCGGATTGGAGTCTGCAACTCGACTCCATGAAGTCGGAATCGCTAGTAATTCCAGATCAGCATGCTGGGGTGAATGCGTTCCCGGGCCTTGTACACACCGCCCGTCACACCACGAAAGTTGGTTTTACCCGAAGCCGATGAG</t>
  </si>
  <si>
    <t>ASV1004</t>
  </si>
  <si>
    <t>F_Staphylococcaceae</t>
  </si>
  <si>
    <t>TAGGGAATCTTCCACAATGGGCGAAAGCCTGATGGAGCAACGCCGCGTGGGTGAAGAAGGTCTTCGGATCGTAAAACCCTGTTGTTAGAGAAGAAAGTGCGTGAGAGTAACTGTTCACGTTTCGACGGTATCTAACCAGAAAGCCACGGCTAACTACGTGCCAGCAGCCGCGGTAATACGTAGGTGGCAAGCGTTATCCGGATTTATTGGGCGTAAAGCGCGCGTAGGCGGTTTTTTAAGTCTGATGTGAAAGCCCACGGCTCAACCGTGGAGGGTCATTGGAAACTGGAAAACTTGAGTGCAGAAGAGGAAAGTGGAATTCCATGTGTAGCGGTGAAATGCGCAGAGATATGGAGGAACACCAGTGGCGAAGGCGACTTTCTGGTCTGTAACTGACGCTGATGTGCGAAAGCGTGGGGATCAAACA</t>
  </si>
  <si>
    <t>ASV1005</t>
  </si>
  <si>
    <t>TGGGGAATATTGGGCAATGGGCGCAAGCCTGACCCAGCAACGCCGCGTGAAGGATGAAGGTTTTCGGATTGTAAACTTCTGTCGCGAGGGACGAAGAATGACGGTACCTCGTAAGAAAGCCCCGGCTAACTACGTGCCAGCAGCCGCGGTAATACGTAGGGGGCAAGCGTTGTCCGGAATGACTGGGCGTAAAGGGAGTGTAGGCGGCCTTGTAAGTTAGATGTGAAATCCTACGGCTTAACCGTAGAACTGCATCTAAAACTGTGAGGCTGGAGTGCAGGAGAGGTGAGTGGAATTCCTAGTGTAGCGGTGGAATGCGTAGATATTAGGAGGAACACCAGAGGCGAAGGCGACTCACTGGACTGTAACTGACGCTGAGGCTCGAAAGCGTGGGGAGCAAACA</t>
  </si>
  <si>
    <t>ASV1006</t>
  </si>
  <si>
    <t>TGAGGAATATTGGTCAATGGGCGGAAGCCTGAACCAGCCAAGTCGCGTGAGGGAATAAGGCCCTACGGGTCGTAAACCTCTTTTGCCGGGGAGCAATGGCCGGGACGCGTCCCGGCCCGGAGAGTACCCGGAGAAAAAGCATCGGCTAACTCCGTGCCAGCAGCCGCGGTAATACGGAGGATGCGAGCGTTATCCGGATTTATTGGGTTTAAAGGGTGCGTAGGCGGCCTGCCAAGTCAGCGGTAAAATTGCGGGGCTCAACCCCGTACAGCCGTTGAAACTGCCGGGCTCGAGTGGGCGAGAAGTATGCGGAATGCGTGGTGTAGCGGTGAAATGCATAGATATCACGCAGAACCCCGATTGCGAAGGCAGCATACCGGCGCCCGACTGACGCTGAGGCACGAAAGTGCGGGGATCAAACA</t>
  </si>
  <si>
    <t>ASV1007</t>
  </si>
  <si>
    <t>TGGGGAATATTGCACAATGGGCGAAAGCCTGATGCAGCAACGCCGCGTGAGGGAAGACGGTCTTCGGATTGTAAACCTCTGTCTTTAGTGAAGAAGACAGTGACGGTAGCTAAAGAGGAAGCCACGGCTAACTACGTGCCAGCAGCCGCGGTAATACGTAGGTGGCAAGCGTTATCCGGAATTACTGGGTGTAAAGGGAGCGCAGGCGGGACTGCAAGTTGGATGTGAAATGCCGCAGCTTAACTGCGGAGCTGCATCCAAAACTGTAGTTCTTGAGTGGAGTAGAGGCAAGCGGAATTCCGAGTGTAGCGGTGAAATGCGTAGATATTCGGAGGAACACCAGTGGCGAAGGCGGCTTGCTGGGCTCTAACTGACGCTGAGGCTCGAAAGTGTGGGGAGCAAACA</t>
  </si>
  <si>
    <t>ASV1008</t>
  </si>
  <si>
    <t>GATGCCGTCCCCCGTGTTGATGGGCTGAGCCATCTGGCCGGGGTTGATGACGGAAGCCGCCTGGAATACTTCTTCAGGGGCCGGGAGCTCTTTGGGAGGGGCCAGGCGGGAATTCATGGCCCGTTCCAGAAGAGACTGGAGCTCTTCCTGTGTTTTGGCGTTTTGCAGGTTGACGCTGCTCAAGAGTACGTTTGGATTGACAAAGGGACCGTAAGAGGAAGTTTTGGCACCGGCTTTTCCGGCAATGGCATTGAACTGTTCCACGGGGTTTTCCGCCTTCTGCAATTCCGTATTGAGTTCCGTGGCGGCCTTATTCATGGATTCAACGGTCATGCTTTCCAGCAGGTCGGCG</t>
  </si>
  <si>
    <t>ASV1009</t>
  </si>
  <si>
    <t>GGAGGACTATATAAATTGACTGTAAATAAGGTAACATTTGAAAAAAATCGTGTATATTTGCACGTTGAAATATTTTTTATTGAAAAATCAATAACAAAAAACATAATAACGAAAAATGCAAAACAAAGGATTTGTAAAAGTCATTGCTGTGTTGCTGACACTCATCTGCCTTTACTATTTCTCTTTTTCGTGGGTGACCAACCACTACAAGAGTGAGGCGGACAAAATAGAGGCAACCGAGGGCAAGGAGGCCGCCAGAGCCTATCTTGACCAAAAGCGCAACGAGAAAGTTTATCTGGGCT</t>
  </si>
  <si>
    <t>ASV1010</t>
  </si>
  <si>
    <t>TTATTCGGACATTGCAAAATCAGGACACGTTGGATGTGCAAACTGCTACAATATTTTCGGAGAGCAGCTTTTGCCGTCAATCAGAAGAATACACGGAAACACGGCTCACTGCGGAAAGAACAGCGGAAAAGCCGACAGACAGAGTTCAAAGCCGCAGGAAGAAACTAAGGAACAAAAGATTAAAAGGCTTAAAGCAGAGCTTGATGCGGCAATTAAAGAGCAGAATTTTGAGCACGCAGCAGAGCTGAGAGATAAAATCAAGGAAATGGAGGGTTAATAATGAGCAGTGTAGTAATTTCAAC</t>
  </si>
  <si>
    <t>ASV1011</t>
  </si>
  <si>
    <t>TAGGGAATCTTCGGCAATGGACGAAAGTCTGACCGAGCAACGCCGCGTGAGTGAAGAAGGTTTTCGGATCGTAAAACTCTGTTGTTAGAGAAGAACAAGGACGTTAGTAACTGAACGTCCCCTGACGGTATCTAACCAGAAAGCCACGGCTAACTACGTGCCAGCAGCCGCGGTAATACGTAGGTGGCAAGCGTTGTCCGGATTTATTGGGCGTAAAGCGAGTGCAGGCGGTTCAATAAGTCTGATGTGAAAGCCTCCGGCTCAACCGGAGAATTGCATCAGAAACTGTTGAACTTGAGTGCAGAAGAGGAGAGTGGAACTCCATGTGTAGCGGTGGAATGCGTAGATATATGGAAGAACACCAGTGGCGAAGGCGGCTCTCTGGTCTGCAACTGACGCTGAGGCTCGAAAGCATGGGTAGCGAACA</t>
  </si>
  <si>
    <t>ASV1012</t>
  </si>
  <si>
    <t>Lactococcus</t>
  </si>
  <si>
    <t>TAGGGAATCTTCGGCAATGGACGAAAGTCTGACCGAGCAACGCCGCGTGAGTGAAGAAGGTTTTCGGATCGTAAAACTCTGTTGTTAGAGAAGAACGTTGTGTAGAGTGGAAAATTACACAAGTGACGGTATCTAACCAGAAAGGGACGGCTAACTACGTGCCAGCAGCCGCGGTAATACGTAGGTCCCGAGCGTTGTCCGGATTTATTGGGCGTAAAGCGAGCGCAGGTGGTTTAATAAGTCTGATGTAAAAGGCAGTGGCTCAACCATTGTGTGCATTGGAAACTGTTAGACTTGAGTGCAGTAGAGGAGAGTGGAATTCCATGTGTAGCGGTGAAATGCGTAGATATATGGAGGAACACCGGTGGCGAAAGCGGCTCTCTGGACTGTAACTGACACTGAGGCTCGAAAGCGTGGGTAGCAAACA</t>
  </si>
  <si>
    <t>ASV1013</t>
  </si>
  <si>
    <t>GTAGTGCGCTACCGCAATCAGGTTCACTTCCGGCGGCAGTTTCATCGCTGGGTGACCCCAGTAGCCATTAGCGAAAATACCCAACTGACCGCTGGCAACCAGATCTTTGATCTTGTTCTGAACTTTGGTGAACTCTTCCGGGCTGTTCAGATGCCAGGTCGAAACGCCTTTCAGCATTTCGGAGGCTTTGGTTGGGTCAGCTTGCAGTGCAGAAGTGATATCCACCCAGTCCAGCGCCGAAAGCTGATAGAAATGAACGATATGGTCATGCGTGGTGTGCGCAGCCAGAATGATGTTACGGATGTATTGCG</t>
  </si>
  <si>
    <t>ASV1014</t>
  </si>
  <si>
    <t>GTTTCAGGAAGCAGAAGAAAAAGGACGGGGCGTATATTTTGAAAATGCGCCTGAAACCCACTGATTTTGCGGACTGACAGGCTTAAGGGTGACGGTCGGTGATGGTCTTGGTATAAACCCCCTTTAGGGCAGTTTTTTCAGTAAAAAATCACTTATAGAGGAGTTTTAGGTACGGGTGTCACCGACCGTCACCCGAAAGCCTGGAACGCTTGAAAAATAAGGGATTGGAGGCATTTGCATGAGAGAGAAAACCATAGAGCAGAAATTCAGGGCGGCAGTTAAGGCCGCTGGTGGTCTGGCAGTCAAGTTCGCATCGCCCGGTTTTGATGGGGTG</t>
  </si>
  <si>
    <t>ASV1015</t>
  </si>
  <si>
    <t>ATCCAGCCAGCCTTGCAGAATATTTTCGTCGGCGTTGATCACCAGCGTATTCGCCTGTTCCTGAGTCATGGAGGAGAGCGCCTGCCAGGTGGCATCAATATTCTGCTGTTTTTCTTTCGCGCCGAGCAGCGGTTCCTGAGCAATTAACGCGCGCAGTAAATCAATGGAAGGACGCCCCTGGCTGGCATCGATTTTTGCCTGCCAGTAACGCGCTTGCTGGTTTTGTTCTAAATCGGCAGGTGTGATTTTCGCCAGCAAGTTTTGCGCGCCAGCAAAATCTTTCTGCGCCAGTTTAATCTCTACCGCCAGCAGTGTTTTCTCGCGACGCTGAGAAT</t>
  </si>
  <si>
    <t>ASV1016</t>
  </si>
  <si>
    <t>GTATCGGAACCCTCGACGTCGGTGATGACGGCGATGTTGCTCAGGTTGGCCTCGGCGGAGTCGGTCTTGATGACCACGGCCTTGATCTTGCCGGAGTCATTGACATAGGCCTCGGCGGCGGAGACAATGTACTTGCCCGCGTCCGCGCTGCCGTTGGTGCCCACATTGCGCCAAATGCTGTTGAAGTTCTGCAGGTCGGCGGCGCTGACATTCTGGACGTTGCTCTGGAAGTCGATGGTCTCGACATTTCCGTTCGCCGCGTCGAAGCTCACGAAGATGAACTTCACGCCGTCATAGGAGGTGTAGTTGTAGTTGTAGAGGTGGTTCGC</t>
  </si>
  <si>
    <t>ASV1017</t>
  </si>
  <si>
    <t>TCCCCATTCTCCTTGATACCTGTAGCTGCCGAAGTGCTTGTGTGTCTTGGCTTTTTCTGCCAGCAGATGATAAAGCTTTTGTGGACGTAGAGAGTCTTGCAATGTTGACGGTGCTACCGCCTCCAACACCTCCTTTACCGATTTATTCTCCGGATAATCGTTGAAATCCCCTAAAAGGACAATTTGCGGATGTCGGCGTATCGTGTATAGACTGTCTATGGCATACTTCACCTTTCGGGCAGCCAGTAGCCGGTAAGGTTCAGACTCTCTTGCCCCTCCCGAACGGGATGGGAAGTGAGCTACCAGTACATCAAGCGTATCCCGATTCAGCAACAATCCGCTGACGTGAAGAATGTCCCGTGTGGGACGGCTATTCTTCCGGGGCTTGTCTACGGGGAGGC</t>
  </si>
  <si>
    <t>ASV1018</t>
  </si>
  <si>
    <t>ACATTAAAATTAATAAAGATGCCAAAACTGCAACCATTACTATTAATCCTAAAGTTAAGTGGTCTGATGGCCAGCCTTTAGTTGCAAAAGATTATGAATACGCCTATGAAATTATTGCAAATAAGGCAACACATTCTCAGCGTTATACTTCAAGTTTAGCTAATCTTGAAGGATTAGAAGAATACCATGATGGAAAGTCCAATACTATTTCAGGTATTGAAATGCCAGACGGCGAAAATGGTCGTACAGTAGTGCTCCACTTTAAAGAAATGAAGCCAGGTATGACGCAAAGTGGTAATGGATATATTTGGGAAGCAGCA</t>
  </si>
  <si>
    <t>ASV1019</t>
  </si>
  <si>
    <t>CTCGCAAGATGTTAGCCTTAATAGCGGATGGGAACAGATTATGCCACTTGACTTTAATGGGTTGAGCAATAACACAAAATATGCATTTGCGTTAACATCATCATCCTATAATTCTGAAAATGTTAGAATGGCATTATATCAGGTGGACGGAGACAGTGCATCAAAGGTGGCACAAGGACATAACTTCTCATATGAAATTGACCCAAATTGTTCTTATGAACTGCGCGTAAGTAACTATGGTGACTATTGGTATGGCAGAGTGACAGCGCAGAAAGAGTATCCATATGAAGCG</t>
  </si>
  <si>
    <t>ASV1020</t>
  </si>
  <si>
    <t>TAGGGAATCTTCGGCAATGGACGAAAGTCTGACCGAGCAACGCCGCGTGAGTGAAGAAGGTTTTCGGATCGTAAAACTCTGTTGTTAGAGAAGAACAAGGACGTTAGTAACTGAACGTCCCCTGACGGTATCTAACCAGAAAGCCA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</t>
  </si>
  <si>
    <t>LDL (mg/ml plasma)</t>
  </si>
  <si>
    <t>Crypt (um)</t>
  </si>
  <si>
    <t>GC (n)</t>
  </si>
  <si>
    <t>DNA (ug)</t>
  </si>
  <si>
    <t>6MeA (AUC)</t>
  </si>
  <si>
    <t>7MeG (AUC)</t>
  </si>
  <si>
    <t>GSH (nmol/ml RBC)</t>
  </si>
  <si>
    <t>GSSG (nmol/ml RBC)</t>
  </si>
  <si>
    <t>NH3 (umol/g cecum)</t>
  </si>
  <si>
    <t>ISO-BUTYRATE  (umol/g cecum)</t>
  </si>
  <si>
    <t>ISO-VALERATE  (umol/g cecum)</t>
  </si>
  <si>
    <t>Ruminococcus torques group</t>
  </si>
  <si>
    <t>Bcteria</t>
  </si>
  <si>
    <t>Spearman correlation</t>
  </si>
  <si>
    <t xml:space="preserve">p-value Benjamini-Hochberg procedure </t>
  </si>
  <si>
    <t>LDA</t>
  </si>
  <si>
    <t>p-value</t>
  </si>
  <si>
    <t>Bacteria.Bacteroidota</t>
  </si>
  <si>
    <t>Bacteria.Bacteroidota.Bacteroidia.Bacteroidales</t>
  </si>
  <si>
    <t>Bacteria.Firmicutes</t>
  </si>
  <si>
    <t>ChickenFOS</t>
  </si>
  <si>
    <t>Bacteria.Firmicutes.Bacilli.Lactobacillales.Lactobacillaceae</t>
  </si>
  <si>
    <t>BeefFOS</t>
  </si>
  <si>
    <t>Bacteria.Firmicutes.Bacilli.Lactobacillales</t>
  </si>
  <si>
    <t>Bacteria.Firmicutes.Clostridia.Lachnospirales.Lachnospiraceae._Ruminococcus_torquesgroup</t>
  </si>
  <si>
    <t>Bacteria.Bacteroidota.Bacteroidia</t>
  </si>
  <si>
    <t>Bacteria.Bacteroidota.Bacteroidia.Bacteroidales.Bacteroidaceae</t>
  </si>
  <si>
    <t>Bacteria.Bacteroidota.Bacteroidia.Bacteroidales.Bacteroidaceae.Bacteroides</t>
  </si>
  <si>
    <t>Bacteria.Bacteroidota.Bacteroidia.Bacteroidales.Prevotellaceae</t>
  </si>
  <si>
    <t>Bacteria.Bacteroidota.Bacteroidia.Bacteroidales.Prevotellaceae.Alloprevotella</t>
  </si>
  <si>
    <t>Bacteria.Firmicutes.Clostridia.Lachnospirales.Lachnospiraceae.F_Lachnospiraceae</t>
  </si>
  <si>
    <t>Bacteria.Firmicutes.Clostridia.Oscillospirales</t>
  </si>
  <si>
    <t>Bacteria.Verrucomicrobiota.Verrucomicrobiae.Verrucomicrobiales.Akkermansiaceae.Akkermansia</t>
  </si>
  <si>
    <t>Bacteria.Verrucomicrobiota</t>
  </si>
  <si>
    <t>Bacteria.Verrucomicrobiota.Verrucomicrobiae.Verrucomicrobiales.Akkermansiaceae</t>
  </si>
  <si>
    <t>Bacteria.Verrucomicrobiota.Verrucomicrobiae.Verrucomicrobiales</t>
  </si>
  <si>
    <t>Bacteria.Firmicutes.Clostridia.Lachnospirales.Lachnospiraceae.Anaerostipes</t>
  </si>
  <si>
    <t>Bacteria.Firmicutes.Clostridia.Oscillospirales.Oscillospiraceae</t>
  </si>
  <si>
    <t>Bacteria.Actinobacteriota.Actinobacteria.Bifidobacteriales.Bifidobacteriaceae</t>
  </si>
  <si>
    <t>Bacteria.Actinobacteriota.Actinobacteria.Bifidobacteriales</t>
  </si>
  <si>
    <t>Bacteria.Actinobacteriota.Actinobacteria.Bifidobacteriales.Bifidobacteriaceae.Bifidobacterium</t>
  </si>
  <si>
    <t>Bacteria.Bacteroidota.Bacteroidia.Bacteroidales.Prevotellaceae.PrevotellaceaeGa6A1group</t>
  </si>
  <si>
    <t>Bacteria.Firmicutes.Clostridia.Oscillospirales.Oscillospiraceae.F_Oscillospiraceae</t>
  </si>
  <si>
    <t>Bacteria.Firmicutes.Clostridia.Oscillospirales.Ruminococcaceae</t>
  </si>
  <si>
    <t>Bacteria.Firmicutes.Clostridia.Lachnospirales.Lachnospiraceae.Roseburia</t>
  </si>
  <si>
    <t>Bacteria.Firmicutes.Clostridia.ClostridiaUCG_014</t>
  </si>
  <si>
    <t>Bacteria.Firmicutes.Bacilli.Acholeplasmatales</t>
  </si>
  <si>
    <t>Bacteria.Firmicutes.Clostridia.Peptostreptococcales_Tissierellales.Anaerovoracaceae</t>
  </si>
  <si>
    <t>Bacteria.Firmicutes.Clostridia.Oscillospirales.Oscillospiraceae.Colidextribacter</t>
  </si>
  <si>
    <t>Bacteria.Cyanobacteria.Vampirivibrionia.Gastranaerophilales.O_Gastranaerophilales</t>
  </si>
  <si>
    <t>Bacteria.Desulfobacterota.Desulfovibrionia.Desulfovibrionales.Desulfovibrionaceae.Desulfovibrio</t>
  </si>
  <si>
    <t>Bacteria.Firmicutes.Bacilli.Izemoplasmatales.O_Izemoplasmatales</t>
  </si>
  <si>
    <t>Bacteria.K_Bacteria.K_Bacteria.K_Bacteria</t>
  </si>
  <si>
    <t>Bacteria.Proteobacteria.Alphaproteobacteria.Caulobacterales.Caulobacteraceae.Brevundimonas</t>
  </si>
  <si>
    <t>Bacteria.Firmicutes.Clostridia.Peptostreptococcales_Tissierellales.Anaerovoracaceae.Anaerovorax</t>
  </si>
  <si>
    <t>Bacteria.Firmicutes.Bacilli.RF39</t>
  </si>
  <si>
    <t>Bacteria.Firmicutes.Bacilli.Lactobacillales.Streptococcaceae</t>
  </si>
  <si>
    <t>Bacteria.Firmicutes.IncertaeSedis.DTU014.O_DTU014</t>
  </si>
  <si>
    <t>Bacteria.Proteobacteria.Gammaproteobacteria</t>
  </si>
  <si>
    <t>Bacteria.Proteobacteria.Alphaproteobacteria.Rhodospirillales</t>
  </si>
  <si>
    <t>Bacteria.Proteobacteria.P_Proteobacteria</t>
  </si>
  <si>
    <t>Bacteria.Actinobacteriota.Actinobacteria.Micrococcales.Micrococcaceae.Rothia</t>
  </si>
  <si>
    <t>Bacteria.Proteobacteria.Gammaproteobacteria.Enterobacterales.Pasteurellaceae</t>
  </si>
  <si>
    <t>Bacteria.Cyanobacteria.Vampirivibrionia.Gastranaerophilales.O_Gastranaerophilales.O_Gastranaerophilales</t>
  </si>
  <si>
    <t>Bacteria.Bacteroidota.Bacteroidia.Bacteroidales.Rikenellaceae</t>
  </si>
  <si>
    <t>Bacteria.Bacteroidota.Bacteroidia.Bacteroidales.Marinifilaceae.Odoribacter</t>
  </si>
  <si>
    <t>Bacteria.Firmicutes.Clostridia.Peptostreptococcales_Tissierellales.Peptostreptococcaceae.Romboutsia</t>
  </si>
  <si>
    <t>Bacteria.Firmicutes.Clostridia.Lachnospirales.Lachnospiraceae.LachnospiraceaeNK4A136group</t>
  </si>
  <si>
    <t>Bacteria.Bacteroidota.Bacteroidia.Bacteroidales.Rikenellaceae.Alistipes</t>
  </si>
  <si>
    <t>Bacteria.Firmicutes.Bacilli.Lactobacillales.Aerococcaceae</t>
  </si>
  <si>
    <t>Bacteria.Firmicutes.Bacilli.Staphylococcales.Staphylococcaceae.F_Staphylococcaceae</t>
  </si>
  <si>
    <t>Bacteria.Actinobacteriota.Coriobacteriia.Coriobacteriales.Atopobiaceae.F_Atopobiaceae</t>
  </si>
  <si>
    <t>Bacteria.Firmicutes.Clostridia.Peptococcales.Peptococcaceae.Peptococcus</t>
  </si>
  <si>
    <t>Bacteria.Firmicutes.Clostridia.Lachnospirales.Lachnospiraceae.Anaerostignum</t>
  </si>
  <si>
    <t>Bacteria.Firmicutes.Clostridia.Oscillospirales._Eubacterium_coprostanoligenesgroup.F__Eubacterium_coprostanoligenesgroup</t>
  </si>
  <si>
    <t>Bacteria.Firmicutes.Clostridia.Oscillospirales.Oscillospiraceae.NK4A214group</t>
  </si>
  <si>
    <t>Bacteria.Firmicutes.Clostridia.Christensenellales.Christensenellaceae</t>
  </si>
  <si>
    <t>Bacteria.Firmicutes.Bacilli.Lactobacillales.Lactobacillaceae.Lactobacillus</t>
  </si>
  <si>
    <t>Bacteria.Firmicutes.Bacilli.Staphylococcales.Staphylococcaceae.Staphylococcus</t>
  </si>
  <si>
    <t>Bacteria.Firmicutes.Bacilli.Erysipelotrichales.Erysipelotrichaceae.Allobaculum</t>
  </si>
  <si>
    <t>Bacteria.Firmicutes.Clostridia.Oscillospirales.Ruminococcaceae.Phocea</t>
  </si>
  <si>
    <t>Bacteria.Desulfobacterota</t>
  </si>
  <si>
    <t>Bacteria.Firmicutes.Bacilli.Lactobacillales.Aerococcaceae.Aerococcus</t>
  </si>
  <si>
    <t>Bacteria.Desulfobacterota.Desulfovibrionia</t>
  </si>
  <si>
    <t>Bacteria.Firmicutes.Bacilli.Erysipelotrichales.Erysipelotrichaceae.Faecalibaculum</t>
  </si>
  <si>
    <t>Bacteria.Firmicutes.Clostridia.Monoglobales</t>
  </si>
  <si>
    <t>Bacteria.Firmicutes.Bacilli.Staphylococcales</t>
  </si>
  <si>
    <t>Bacteria.Cyanobacteria.Vampirivibrionia</t>
  </si>
  <si>
    <t>Bacteria.Firmicutes.Clostridia.Lachnospirales.Lachnospiraceae.Murimonas</t>
  </si>
  <si>
    <t>Bacteria.Cyanobacteria.Vampirivibrionia.Gastranaerophilales</t>
  </si>
  <si>
    <t>Bacteria.Firmicutes.Clostridia.ClostridiaUCG_014.O_ClostridiaUCG_014</t>
  </si>
  <si>
    <t>Bacteria.Proteobacteria.Alphaproteobacteria.Rickettsiales</t>
  </si>
  <si>
    <t>Bacteria.Actinobacteriota.Coriobacteriia.Coriobacteriales</t>
  </si>
  <si>
    <t>Bacteria.Firmicutes.Bacilli.Lactobacillales.Lactobacillaceae.HT002</t>
  </si>
  <si>
    <t>Bacteria.Actinobacteriota.Coriobacteriia.Coriobacteriales.Eggerthellaceae.Eggerthella</t>
  </si>
  <si>
    <t>Bacteria.Actinobacteriota.Actinobacteria.Propionibacteriales.Propionibacteriaceae.Propionibacterium</t>
  </si>
  <si>
    <t>Bacteria.Firmicutes.Clostridia.ClostridiaUCG_014.O_ClostridiaUCG_014.O_ClostridiaUCG_014</t>
  </si>
  <si>
    <t>Bacteria.Actinobacteriota.Actinobacteria.Micrococcales</t>
  </si>
  <si>
    <t>Bacteria.Proteobacteria.Alphaproteobacteria.Rickettsiales.Mitochondria.F_Mitochondria</t>
  </si>
  <si>
    <t>Bacteria.Firmicutes.Clostridia.Lachnospirales.Lachnospiraceae.Frisingicoccus</t>
  </si>
  <si>
    <t>Bacteria.Firmicutes.Clostridia.Oscillospirales.Oscillospiraceae.Flavonifractor</t>
  </si>
  <si>
    <t>Bacteria.Firmicutes.Clostridia.Oscillospirales.Ruminococcaceae.F_Ruminococcaceae</t>
  </si>
  <si>
    <t>Bacteria.Firmicutes.Clostridia.Oscillospirales.Ruminococcaceae.CandidatusSoleaferrea</t>
  </si>
  <si>
    <t>Bacteria.Desulfobacterota.Desulfovibrionia.Desulfovibrionales</t>
  </si>
  <si>
    <t>Bacteria.Firmicutes.Clostridia.Lachnospirales.Lachnospiraceae.LachnospiraceaeUCG_001</t>
  </si>
  <si>
    <t>Bacteria.Firmicutes.Clostridia.Lachnospirales.Lachnospiraceae.LachnospiraceaeUCG_006</t>
  </si>
  <si>
    <t>Bacteria.Firmicutes.Clostridia.Peptostreptococcales_Tissierellales.Anaerovoracaceae._Eubacterium_brachygroup</t>
  </si>
  <si>
    <t>Bacteria.Firmicutes.Clostridia.Christensenellales.Christensenellaceae.F_Christensenellaceae</t>
  </si>
  <si>
    <t>Bacteria.Proteobacteria.Gammaproteobacteria.Burkholderiales.Sutterellaceae</t>
  </si>
  <si>
    <t>Bacteria.Patescibacteria.Saccharimonadia.Saccharimonadales</t>
  </si>
  <si>
    <t>Bacteria.Firmicutes.Clostridia.Oscillospirales.Hydrogenoanaerobacterium</t>
  </si>
  <si>
    <t>Bacteria.Firmicutes.Clostridia.Lachnospirales.Lachnospiraceae._Eubacterium_xylanophilumgroup</t>
  </si>
  <si>
    <t>Bacteria.Firmicutes.Clostridia.Oscillospirales.Oscillospiraceae.Intestinimonas</t>
  </si>
  <si>
    <t>Bacteria.Firmicutes.Clostridia.ClostridiavadinBB60group</t>
  </si>
  <si>
    <t>Bacteria.Firmicutes.Clostridia.Peptostreptococcales_Tissierellales</t>
  </si>
  <si>
    <t>Bacteria.K_Bacteria.K_Bacteria</t>
  </si>
  <si>
    <t>Bacteria.Actinobacteriota.Actinobacteria.Corynebacteriales</t>
  </si>
  <si>
    <t>Bacteria.Firmicutes.Clostridia.Lachnospirales.Defluviitaleaceae.DefluviitaleaceaeUCG_011</t>
  </si>
  <si>
    <t>Bacteria.Bacteroidota.Bacteroidia.Bacteroidales.Marinifilaceae</t>
  </si>
  <si>
    <t>Bacteria.Firmicutes.Clostridia.Oscillospirales.Butyricicoccaceae</t>
  </si>
  <si>
    <t>Bacteria.Proteobacteria</t>
  </si>
  <si>
    <t>Bacteria.Firmicutes.Clostridia.Oscillospirales.Ruminococcaceae.Anaerotruncus</t>
  </si>
  <si>
    <t>Bacteria.Desulfobacterota.Desulfovibrionia.Desulfovibrionales.Desulfovibrionaceae.Bilophila</t>
  </si>
  <si>
    <t>Bacteria.Firmicutes.Clostridia.Lachnospirales.Lachnospiraceae._Ruminococcus_gnavusgroup</t>
  </si>
  <si>
    <t>Bacteria.Actinobacteriota.Coriobacteriia</t>
  </si>
  <si>
    <t>Bacteria.Firmicutes.Clostridia.Lachnospirales.Lachnospiraceae.Tuzzerella</t>
  </si>
  <si>
    <t>Bacteria.Firmicutes.Clostridia.C_Clostridia</t>
  </si>
  <si>
    <t>Bacteria.Cyanobacteria</t>
  </si>
  <si>
    <t>Bacteria.Proteobacteria.P_Proteobacteria.P_Proteobacteria.P_Proteobacteria</t>
  </si>
  <si>
    <t>Bacteria.Firmicutes.Clostridia.Lachnospirales.Lachnospiraceae._Eubacterium_fissicatenagroup</t>
  </si>
  <si>
    <t>Bacteria.Firmicutes.Bacilli.Izemoplasmatales</t>
  </si>
  <si>
    <t>Bacteria.Firmicutes.Clostridia.Peptococcales</t>
  </si>
  <si>
    <t>Bacteria.Patescibacteria</t>
  </si>
  <si>
    <t>Bacteria.Firmicutes.Clostridia.Lachnospirales.Defluviitaleaceae</t>
  </si>
  <si>
    <t>Bacteria.Firmicutes.Clostridia.Lachnospirales.Lachnospiraceae.Acetatifactor</t>
  </si>
  <si>
    <t>Bacteria.Firmicutes.Clostridia.Lachnospirales.Lachnospiraceae.Hungatella</t>
  </si>
  <si>
    <t>Bacteria.Firmicutes.Clostridia.ClostridiavadinBB60group.O_ClostridiavadinBB60group</t>
  </si>
  <si>
    <t>Bacteria.Firmicutes.Clostridia.Lachnospirales.Lachnospiraceae.LachnospiraceaeFCS020group</t>
  </si>
  <si>
    <t>Bacteria.Firmicutes.Bacilli.Izemoplasmatales.O_Izemoplasmatales.O_Izemoplasmatales</t>
  </si>
  <si>
    <t>Bacteria.Firmicutes.Clostridia.Oscillospirales.Ruminococcaceae.UBA1819</t>
  </si>
  <si>
    <t>Bacteria.Actinobacteriota.Coriobacteriia.Coriobacteriales.Atopobiaceae.CoriobacteriaceaeUCG_002</t>
  </si>
  <si>
    <t>Bacteria.Firmicutes.Bacilli.Lactobacillales.Aerococcaceae.Globicatella</t>
  </si>
  <si>
    <t>Bacteria.Firmicutes.Clostridia.Oscillospirales.Ruminococcaceae.Paludicola</t>
  </si>
  <si>
    <t>Bacteria.Proteobacteria.Gammaproteobacteria.Enterobacterales.Enterobacteriaceae</t>
  </si>
  <si>
    <t>Bacteria.Firmicutes.Bacilli.Erysipelotrichales</t>
  </si>
  <si>
    <t>Bacteria.Proteobacteria.Alphaproteobacteria</t>
  </si>
  <si>
    <t>Bacteria.Firmicutes.Bacilli.Erysipelotrichales.Erysipelotrichaceae.F_Erysipelotrichaceae</t>
  </si>
  <si>
    <t>Bacteria.Firmicutes.Bacilli.Acholeplasmatales.Acholeplasmataceae</t>
  </si>
  <si>
    <t>Bacteria.Firmicutes.Clostridia.Lachnospirales.Lachnospiraceae.CHKCI001</t>
  </si>
  <si>
    <t>Bacteria.Proteobacteria.Alphaproteobacteria.Rhodospirillales.O_Rhodospirillales.O_Rhodospirillales</t>
  </si>
  <si>
    <t>Bacteria.Firmicutes.Clostridia.Monoglobales.Monoglobaceae</t>
  </si>
  <si>
    <t>Bacteria.Firmicutes.Clostridia.ClostridiavadinBB60group.O_ClostridiavadinBB60group.O_ClostridiavadinBB60group</t>
  </si>
  <si>
    <t>Bacteria.Firmicutes.Clostridia.Peptococcales.Peptococcaceae</t>
  </si>
  <si>
    <t>Bacteria.Firmicutes.Clostridia.Oscillospirales.Ruminococcaceae.Anaerofilum</t>
  </si>
  <si>
    <t>Bacteria.Firmicutes.Clostridia.Oscillospirales.UCG_010</t>
  </si>
  <si>
    <t>Bacteria.K_Bacteria.K_Bacteria.K_Bacteria.K_Bacteria</t>
  </si>
  <si>
    <t>Bacteria.Firmicutes.Bacilli.Lactobacillales.Lactobacillaceae.F_Lactobacillaceae</t>
  </si>
  <si>
    <t>Bacteria.Proteobacteria.Alphaproteobacteria.Rickettsiales.Mitochondria</t>
  </si>
  <si>
    <t>Bacteria.Firmicutes.Clostridia.C_Clostridia.C_Clostridia</t>
  </si>
  <si>
    <t>Bacteria.Firmicutes.Clostridia.Lachnospirales.Lachnospiraceae.Sellimonas</t>
  </si>
  <si>
    <t>Bacteria.Firmicutes.Clostridia.Oscillospirales.Ruminococcaceae.Pygmaiobacter</t>
  </si>
  <si>
    <t>Bacteria.Proteobacteria.Alphaproteobacteria.Caulobacterales.Caulobacteraceae</t>
  </si>
  <si>
    <t>Bacteria.Proteobacteria.P_Proteobacteria.P_Proteobacteria.P_Proteobacteria.P_Proteobacteria</t>
  </si>
  <si>
    <t>Bacteria.Firmicutes.Clostridia.Lachnospirales.Lachnospiraceae.Lachnoclostridium</t>
  </si>
  <si>
    <t>Bacteria.Proteobacteria.P_Proteobacteria.P_Proteobacteria</t>
  </si>
  <si>
    <t>Bacteria.Firmicutes.Clostridia</t>
  </si>
  <si>
    <t>Bacteria.Firmicutes.Clostridia.Lachnospirales.Lachnospiraceae.GCA_900066575</t>
  </si>
  <si>
    <t>Bacteria.Patescibacteria.Saccharimonadia.Saccharimonadales.Saccharimonadaceae</t>
  </si>
  <si>
    <t>Bacteria.K_Bacteria</t>
  </si>
  <si>
    <t>Bacteria.Firmicutes.Bacilli.Erysipelotrichales.Erysipelotrichaceae</t>
  </si>
  <si>
    <t>Bacteria.Firmicutes.Clostridia.Lachnospirales.Lachnospiraceae.LachnospiraceaeUCG_010</t>
  </si>
  <si>
    <t>Bacteria.Actinobacteriota</t>
  </si>
  <si>
    <t>Bacteria.Actinobacteriota.Coriobacteriia.Coriobacteriales.Eggerthellaceae.Enterorhabdus</t>
  </si>
  <si>
    <t>Bacteria.Proteobacteria.Gammaproteobacteria.Burkholderiales</t>
  </si>
  <si>
    <t>Bacteria.Firmicutes.Clostridia.Oscillospirales.Ruminococcaceae.Ruminococcus</t>
  </si>
  <si>
    <t>Bacteria.Firmicutes.Clostridia.Monoglobales.Monoglobaceae.Monoglobus</t>
  </si>
  <si>
    <t>Bacteria.Firmicutes.Clostridia.Lachnospirales.Lachnospiraceae.Eisenbergiella</t>
  </si>
  <si>
    <t>Bacteria.Actinobacteriota.Coriobacteriia.Coriobacteriales.Atopobiaceae</t>
  </si>
  <si>
    <t>Bacteria.Firmicutes.Clostridia.Oscillospirales.Hungateiclostridiaceae</t>
  </si>
  <si>
    <t>Bacteria.Firmicutes.Bacilli.Lactobacillales.O_Lactobacillales.O_Lactobacillales</t>
  </si>
  <si>
    <t>Bacteria.Actinobacteriota.Actinobacteria.Propionibacteriales</t>
  </si>
  <si>
    <t>Bacteria.Firmicutes.Bacilli.Erysipelotrichales.Erysipelatoclostridiaceae.CandidatusStoquefichus</t>
  </si>
  <si>
    <t>Bacteria.Firmicutes.Bacilli.Erysipelotrichales.Erysipelatoclostridiaceae</t>
  </si>
  <si>
    <t>Bacteria.Firmicutes.Bacilli.Lactobacillales.Lactobacillaceae.Ligilactobacillus</t>
  </si>
  <si>
    <t>Bacteria.Firmicutes.Clostridia.Lachnospirales.Lachnospiraceae.ASF356</t>
  </si>
  <si>
    <t>Bacteria.Firmicutes.Bacilli.Acholeplasmatales.Acholeplasmataceae.Anaeroplasma</t>
  </si>
  <si>
    <t>Bacteria.Firmicutes.Bacilli.Erysipelotrichales.Erysipelotrichaceae._Clostridium_innocuumgroup</t>
  </si>
  <si>
    <t>Bacteria.Firmicutes.Clostridia.Lachnospirales.Lachnospiraceae.Shuttleworthia</t>
  </si>
  <si>
    <t>Bacteria.Proteobacteria.Gammaproteobacteria.Enterobacterales.Pasteurellaceae.Rodentibacter</t>
  </si>
  <si>
    <t>Bacteria.Firmicutes.Clostridia.Lachnospirales.Lachnospiraceae.Lactonifactor</t>
  </si>
  <si>
    <t>Bacteria.Firmicutes.Clostridia.Christensenellales</t>
  </si>
  <si>
    <t>Bacteria.Firmicutes.Clostridia.Oscillospirales.O_Oscillospirales</t>
  </si>
  <si>
    <t>Bacteria.Proteobacteria.Gammaproteobacteria.Burkholderiales.Sutterellaceae.Parasutterella</t>
  </si>
  <si>
    <t>Bacteria.Firmicutes.Bacilli.Erysipelotrichales.Erysipelatoclostridiaceae.ErysipelotrichaceaeUCG_003</t>
  </si>
  <si>
    <t>Bacteria.Firmicutes.Clostridia.Lachnospirales.Lachnospiraceae.Dorea</t>
  </si>
  <si>
    <t>Bacteria.Firmicutes.Clostridia.Christensenellales.Christensenellaceae.ChristensenellaceaeR_7group</t>
  </si>
  <si>
    <t>Bacteria.Firmicutes.Clostridia.Lachnospirales.Lachnospiraceae.LachnospiraceaeNK4B4group</t>
  </si>
  <si>
    <t>Bacteria.Proteobacteria.Alphaproteobacteria.Caulobacterales</t>
  </si>
  <si>
    <t>Bacteria.Firmicutes.Clostridia.Oscillospirales.Hungateiclostridiaceae.F_Hungateiclostridiaceae</t>
  </si>
  <si>
    <t>Bacteria.Firmicutes.Clostridia.Oscillospirales.O_Oscillospirales.O_Oscillospirales</t>
  </si>
  <si>
    <t>Bacteria.Firmicutes.Bacilli.Erysipelotrichales.Erysipelotrichaceae.Turicibacter</t>
  </si>
  <si>
    <t>Bacteria.Firmicutes.Bacilli.Lactobacillales.Streptococcaceae.Streptococcus</t>
  </si>
  <si>
    <t>Bacteria.Firmicutes.IncertaeSedis.DTU014.O_DTU014.O_DTU014</t>
  </si>
  <si>
    <t>Bacteria.Actinobacteriota.Actinobacteria.Propionibacteriales.Propionibacteriaceae</t>
  </si>
  <si>
    <t>Bacteria.Firmicutes.Bacilli.Lactobacillales.Enterococcaceae.Enterococcus</t>
  </si>
  <si>
    <t>Bacteria.Firmicutes.Bacilli.Erysipelotrichales.Erysipelotrichaceae.Holdemania</t>
  </si>
  <si>
    <t>Bacteria.Bacteroidota.Bacteroidia.Bacteroidales.Muribaculaceae.Muribaculum</t>
  </si>
  <si>
    <t>Bacteria.Firmicutes.Clostridia.Peptococcales.Peptococcaceae.F_Peptococcaceae</t>
  </si>
  <si>
    <t>Bacteria.Firmicutes.Bacilli</t>
  </si>
  <si>
    <t>Bacteria.Firmicutes.Clostridia.Oscillospirales.Ruminococcaceae.Negativibacillus</t>
  </si>
  <si>
    <t>Bacteria.Firmicutes.Clostridia.Oscillospirales.Hydrogenoanaerobacterium.F_Hydrogenoanaerobacterium</t>
  </si>
  <si>
    <t>Bacteria.Proteobacteria.Gammaproteobacteria.Enterobacterales.Morganellaceae.Proteus</t>
  </si>
  <si>
    <t>Bacteria.Verrucomicrobiota.Verrucomicrobiae</t>
  </si>
  <si>
    <t>Bacteria.Firmicutes.Clostridia.Oscillospirales.UCG_010.F_UCG_010</t>
  </si>
  <si>
    <t>Bacteria.Actinobacteriota.Coriobacteriia.Coriobacteriales.Eggerthellaceae</t>
  </si>
  <si>
    <t>Bacteria.Firmicutes.Clostridia.Oscillospirales.Oscillospiraceae.Papillibacter</t>
  </si>
  <si>
    <t>Bacteria.Firmicutes.Bacilli.Lactobacillales.Enterococcaceae</t>
  </si>
  <si>
    <t>Bacteria.Firmicutes.Bacilli.Erysipelotrichales.Erysipelotrichaceae.Faecalitalea</t>
  </si>
  <si>
    <t>Bacteria.Patescibacteria.Saccharimonadia.Saccharimonadales.Saccharimonadaceae.CandidatusSaccharimonas</t>
  </si>
  <si>
    <t>Bacteria.Firmicutes.Clostridia.Lachnospirales.Lachnospiraceae._Eubacterium_halliigroup</t>
  </si>
  <si>
    <t>Bacteria.Proteobacteria.Gammaproteobacteria.Enterobacterales.Enterobacteriaceae.Escherichia_Shigella</t>
  </si>
  <si>
    <t>Bacteria.Firmicutes.Bacilli.RF39.O_RF39</t>
  </si>
  <si>
    <t>Bacteria.Firmicutes.Bacilli.Erysipelotrichales.Erysipelatoclostridiaceae.F_Erysipelatoclostridiaceae</t>
  </si>
  <si>
    <t>Bacteria.Firmicutes.Clostridia.Peptostreptococcales_Tissierellales.Anaerovoracaceae.F_Anaerovoracaceae</t>
  </si>
  <si>
    <t>Bacteria.Desulfobacterota.Desulfovibrionia.Desulfovibrionales.Desulfovibrionaceae</t>
  </si>
  <si>
    <t>Bacteria.Firmicutes.Clostridia.Lachnospirales.Lachnospiraceae._Eubacterium_oxidoreducensgroup</t>
  </si>
  <si>
    <t>Bacteria.Firmicutes.Clostridia.Oscillospirales.Butyricicoccaceae.UCG_009</t>
  </si>
  <si>
    <t>Bacteria.Firmicutes.Clostridia.Lachnospirales.Lachnospiraceae.Marvinbryantia</t>
  </si>
  <si>
    <t>Bacteria.Firmicutes.Clostridia.Clostridiales.Clostridiaceae.Clostridiumsensustricto1</t>
  </si>
  <si>
    <t>Bacteria.Actinobacteriota.Actinobacteria.Corynebacteriales.Corynebacteriaceae.Corynebacterium</t>
  </si>
  <si>
    <t>Bacteria.Firmicutes.Clostridia.Oscillospirales.Butyricicoccaceae.Butyricicoccus</t>
  </si>
  <si>
    <t>Bacteria.Firmicutes.Clostridia.Lachnospirales.Lachnospiraceae._Ruminococcus_gauvreauiigroup</t>
  </si>
  <si>
    <t>Bacteria.Firmicutes.Bacilli.RF39.O_RF39.O_RF39</t>
  </si>
  <si>
    <t>Bacteria.Firmicutes.Clostridia.Oscillospirales.Oscillospiraceae.Pseudoflavonifractor</t>
  </si>
  <si>
    <t>Bacteria.Desulfobacterota.Desulfovibrionia.Desulfovibrionales.Desulfovibrionaceae.F_Desulfovibrionaceae</t>
  </si>
  <si>
    <t>Bacteria.Proteobacteria.Gammaproteobacteria.Enterobacterales.Morganellaceae.Providencia</t>
  </si>
  <si>
    <t>Bacteria.Firmicutes.IncertaeSedis.DTU014</t>
  </si>
  <si>
    <t>Bacteria.Firmicutes.Clostridia.Oscillospirales.Oscillospiraceae.Oscillospira</t>
  </si>
  <si>
    <t>Bacteria.Actinobacteriota.Actinobacteria</t>
  </si>
  <si>
    <t>Bacteria.Firmicutes.IncertaeSedis</t>
  </si>
  <si>
    <t>Bacteria.Firmicutes.Clostridia.C_Clostridia.C_Clostridia.C_Clostridia</t>
  </si>
  <si>
    <t>Bacteria.Firmicutes.Clostridia.Clostridiales</t>
  </si>
  <si>
    <t>Bacteria.Firmicutes.Clostridia.Oscillospirales._Eubacterium_coprostanoligenesgroup</t>
  </si>
  <si>
    <t>Bacteria.Firmicutes.Clostridia.Peptostreptococcales_Tissierellales.Anaerovoracaceae.FamilyXIIIAD3011group</t>
  </si>
  <si>
    <t>Bacteria.Firmicutes.Clostridia.Oscillospirales.Ruminococcaceae.DTU089</t>
  </si>
  <si>
    <t>Bacteria.Firmicutes.Clostridia.Lachnospirales.Lachnospiraceae.A2</t>
  </si>
  <si>
    <t>Bacteria.Firmicutes.Clostridia.Oscillospirales.Oscillospiraceae.Oscillibacter</t>
  </si>
  <si>
    <t>Bacteria.Proteobacteria.Alphaproteobacteria.Rhodospirillales.O_Rhodospirillales</t>
  </si>
  <si>
    <t>Bacteria.Firmicutes.Clostridia.Peptostreptococcales_Tissierellales.Peptostreptococcaceae.Clostridioides</t>
  </si>
  <si>
    <t>Bacteria.Actinobacteriota.Coriobacteriia.Coriobacteriales.Eggerthellaceae.Adlercreutzia</t>
  </si>
  <si>
    <t>Bacteria.Bacteroidota.Bacteroidia.Bacteroidales.Rikenellaceae.RikenellaceaeRC9gutgroup</t>
  </si>
  <si>
    <t>Bacteria.Firmicutes.Clostridia.Lachnospirales.Lachnospiraceae</t>
  </si>
  <si>
    <t>Bacteria.Firmicutes.Bacilli.Erysipelotrichales.Erysipelatoclostridiaceae.Erysipelatoclostridium</t>
  </si>
  <si>
    <t>Bacteria.Patescibacteria.Saccharimonadia</t>
  </si>
  <si>
    <t>Bacteria.K_Bacteria.K_Bacteria.K_Bacteria.K_Bacteria.K_Bacteria</t>
  </si>
  <si>
    <t>Bacteria.Firmicutes.Bacilli.Lactobacillales.Streptococcaceae.Lactococcus</t>
  </si>
  <si>
    <t>Bacteria.Firmicutes.Clostridia.Peptostreptococcales_Tissierellales.Peptostreptococcaceae</t>
  </si>
  <si>
    <t>Bacteria.Firmicutes.Clostridia.Lachnospirales</t>
  </si>
  <si>
    <t>Bacteria.Firmicutes.Clostridia.Clostridiales.Clostridiaceae</t>
  </si>
  <si>
    <t>Bacteria.Proteobacteria.Gammaproteobacteria.Enterobacterales.Morganellaceae</t>
  </si>
  <si>
    <t>Bacteria.Bacteroidota.Bacteroidia.Bacteroidales.Muribaculaceae</t>
  </si>
  <si>
    <t>Bacteria.Firmicutes.Clostridia.Peptostreptococcales_Tissierellales.Anaerovoracaceae._Eubacterium_nodatumgroup</t>
  </si>
  <si>
    <t>Bacteria.Firmicutes.Clostridia.Lachnospirales.Lachnospiraceae.Blautia</t>
  </si>
  <si>
    <t>Bacteria.Firmicutes.Clostridia.Oscillospirales.Ruminococcaceae.IncertaeSedis</t>
  </si>
  <si>
    <t>Bacteria.Proteobacteria.Gammaproteobacteria.Enterobacterales</t>
  </si>
  <si>
    <t>Bacteria.Firmicutes.Clostridia.Oscillospirales.Ruminococcaceae.Fournierella</t>
  </si>
  <si>
    <t>Bacteria.Firmicutes.Clostridia.Oscillospirales.Ruminococcaceae.Subdoligranulum</t>
  </si>
  <si>
    <t>Bacteria.Firmicutes.Bacilli.Staphylococcales.Staphylococcaceae</t>
  </si>
  <si>
    <t>Bacteria.Bacteroidota.Bacteroidia.Bacteroidales.Muribaculaceae.F_Muribaculaceae</t>
  </si>
  <si>
    <t>Bacteria.Firmicutes.Clostridia.Oscillospirales.Ruminococcaceae.Harryflintia</t>
  </si>
  <si>
    <t>Bacteria.Actinobacteriota.Actinobacteria.Micrococcales.Micrococcaceae</t>
  </si>
  <si>
    <t>Bacteria.Actinobacteriota.Actinobacteria.Corynebacteriales.Corynebacteriaceae</t>
  </si>
  <si>
    <t>Bacteria.Firmicutes.Bacilli.Lactobacillales.O_Lactobacillales</t>
  </si>
  <si>
    <t>Bacteria.Firmicutes.Clostridia.Oscillospirales.Oscillospiraceae.UCG_002</t>
  </si>
  <si>
    <t>Bacteria.Firmicutes.Clostridia.Oscillospirales.Oscillospiraceae.UCG_005</t>
  </si>
  <si>
    <t>C</t>
  </si>
  <si>
    <t>qPCR</t>
  </si>
  <si>
    <t>BW (euthanasia)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</si>
</sst>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2" borderId="0" xfId="0" applyFill="1"/>
    <xf numFmtId="1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/>
    <xf numFmtId="0" fontId="0" fillId="5" borderId="1" xfId="0" applyFill="1" applyBorder="1"/>
    <xf numFmtId="1" fontId="0" fillId="0" borderId="1" xfId="0" applyNumberFormat="1" applyBorder="1"/>
    <xf numFmtId="2" fontId="0" fillId="0" borderId="0" xfId="0" applyNumberFormat="1" applyAlignment="1">
      <alignment horizontal="center" wrapText="1"/>
    </xf>
    <xf numFmtId="0" fontId="0" fillId="0" borderId="0" xfId="0" applyAlignment="1">
      <alignment vertical="center" wrapText="1"/>
    </xf>
    <xf numFmtId="0" fontId="0" fillId="6" borderId="0" xfId="0" applyFill="1"/>
    <xf numFmtId="2" fontId="0" fillId="0" borderId="0" xfId="0" applyNumberFormat="1"/>
    <xf numFmtId="2" fontId="0" fillId="0" borderId="1" xfId="0" applyNumberFormat="1" applyBorder="1"/>
    <xf numFmtId="0" fontId="1" fillId="0" borderId="0" xfId="0" applyFont="1"/>
    <xf numFmtId="0" fontId="2" fillId="0" borderId="0" xfId="1"/>
    <xf numFmtId="0" fontId="3" fillId="0" borderId="0" xfId="0" applyFont="1"/>
    <xf numFmtId="0" fontId="0" fillId="7" borderId="0" xfId="0" applyFill="1"/>
    <xf numFmtId="0" fontId="0" fillId="8" borderId="0" xfId="0" applyFill="1"/>
    <xf numFmtId="0" fontId="3" fillId="2" borderId="0" xfId="0" applyFont="1" applyFill="1"/>
    <xf numFmtId="0" fontId="2" fillId="0" borderId="1" xfId="1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4" fillId="0" borderId="0" xfId="1" applyFont="1"/>
    <xf numFmtId="164" fontId="0" fillId="0" borderId="0" xfId="0" applyNumberFormat="1"/>
    <xf numFmtId="0" fontId="5" fillId="0" borderId="0" xfId="0" applyFont="1"/>
    <xf numFmtId="11" fontId="5" fillId="0" borderId="0" xfId="0" applyNumberFormat="1" applyFont="1"/>
    <xf numFmtId="11" fontId="0" fillId="0" borderId="0" xfId="0" applyNumberFormat="1"/>
    <xf numFmtId="0" fontId="0" fillId="9" borderId="0" xfId="0" applyFill="1"/>
    <xf numFmtId="0" fontId="0" fillId="9" borderId="1" xfId="0" applyFill="1" applyBorder="1"/>
  </cellXfs>
  <cellStyles count="2">
    <cellStyle name="Normal" xfId="0" builtinId="0"/>
    <cellStyle name="Normal 2" xfId="1" xr:uid="{FCDFAD9D-EB35-44A9-8FDD-37A23D1BC0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69CE-05E1-4E35-AD0C-14F71E40EFBF}">
  <dimension ref="A1:BE94"/>
  <sheetViews>
    <sheetView tabSelected="1" topLeftCell="AG1" zoomScale="88" zoomScaleNormal="70" workbookViewId="0">
      <selection activeCell="AZ20" sqref="AZ20"/>
    </sheetView>
  </sheetViews>
  <sheetFormatPr baseColWidth="10" defaultColWidth="8.83203125" defaultRowHeight="16" x14ac:dyDescent="0.2"/>
  <cols>
    <col min="6" max="6" width="9.5" customWidth="1"/>
    <col min="7" max="7" width="11.1640625" style="12" customWidth="1"/>
    <col min="8" max="8" width="11" customWidth="1"/>
    <col min="18" max="18" width="13.83203125" bestFit="1" customWidth="1"/>
    <col min="19" max="20" width="12.6640625" bestFit="1" customWidth="1"/>
    <col min="21" max="24" width="13.83203125" bestFit="1" customWidth="1"/>
    <col min="25" max="28" width="13.83203125" customWidth="1"/>
    <col min="30" max="31" width="8.83203125" style="23"/>
    <col min="38" max="44" width="8.83203125" style="15"/>
    <col min="48" max="48" width="11.83203125" customWidth="1"/>
  </cols>
  <sheetData>
    <row r="1" spans="1:57" ht="3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  <c r="G1" s="9" t="s">
        <v>2626</v>
      </c>
      <c r="H1" s="10" t="s">
        <v>14</v>
      </c>
      <c r="I1" t="s">
        <v>15</v>
      </c>
      <c r="J1" t="s">
        <v>16</v>
      </c>
      <c r="K1" t="s">
        <v>17</v>
      </c>
      <c r="L1" s="1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48</v>
      </c>
      <c r="Z1" t="s">
        <v>49</v>
      </c>
      <c r="AA1" t="s">
        <v>50</v>
      </c>
      <c r="AB1" t="s">
        <v>51</v>
      </c>
      <c r="AC1" t="s">
        <v>2357</v>
      </c>
      <c r="AD1" s="21" t="s">
        <v>2358</v>
      </c>
      <c r="AE1" s="21" t="s">
        <v>2359</v>
      </c>
      <c r="AF1" t="s">
        <v>31</v>
      </c>
      <c r="AG1" t="s">
        <v>32</v>
      </c>
      <c r="AH1" s="28" t="s">
        <v>33</v>
      </c>
      <c r="AI1" s="28" t="s">
        <v>34</v>
      </c>
      <c r="AJ1" s="28" t="s">
        <v>35</v>
      </c>
      <c r="AK1" s="28" t="s">
        <v>36</v>
      </c>
      <c r="AL1" s="28" t="s">
        <v>37</v>
      </c>
      <c r="AM1" s="15" t="s">
        <v>38</v>
      </c>
      <c r="AN1" s="15" t="s">
        <v>39</v>
      </c>
      <c r="AO1" s="15" t="s">
        <v>40</v>
      </c>
      <c r="AP1" s="15" t="s">
        <v>41</v>
      </c>
      <c r="AQ1" s="15" t="s">
        <v>42</v>
      </c>
      <c r="AR1" s="15" t="s">
        <v>43</v>
      </c>
      <c r="AS1" s="15" t="s">
        <v>44</v>
      </c>
      <c r="AT1" t="s">
        <v>2355</v>
      </c>
      <c r="AU1" t="s">
        <v>2356</v>
      </c>
      <c r="AV1" s="15" t="s">
        <v>2625</v>
      </c>
      <c r="AW1" t="s">
        <v>45</v>
      </c>
      <c r="AX1" t="s">
        <v>46</v>
      </c>
      <c r="AY1" t="s">
        <v>47</v>
      </c>
      <c r="AZ1" t="s">
        <v>2349</v>
      </c>
      <c r="BA1" t="s">
        <v>2350</v>
      </c>
      <c r="BB1" t="s">
        <v>2351</v>
      </c>
      <c r="BC1" t="s">
        <v>2352</v>
      </c>
      <c r="BD1" t="s">
        <v>2353</v>
      </c>
      <c r="BE1" t="s">
        <v>2354</v>
      </c>
    </row>
    <row r="2" spans="1:57" x14ac:dyDescent="0.2">
      <c r="A2">
        <v>1</v>
      </c>
      <c r="B2">
        <v>1</v>
      </c>
      <c r="C2" s="1" t="s">
        <v>5</v>
      </c>
      <c r="D2" t="s">
        <v>6</v>
      </c>
      <c r="E2" t="s">
        <v>7</v>
      </c>
      <c r="F2" s="2">
        <v>1</v>
      </c>
      <c r="H2" t="s">
        <v>7</v>
      </c>
      <c r="I2">
        <v>1.325</v>
      </c>
      <c r="J2">
        <v>18.094999999999999</v>
      </c>
      <c r="K2">
        <v>0.52</v>
      </c>
      <c r="L2">
        <v>3.31</v>
      </c>
      <c r="M2">
        <v>4.7300000000000004</v>
      </c>
      <c r="N2">
        <v>0.34</v>
      </c>
      <c r="O2">
        <v>1.45</v>
      </c>
      <c r="P2">
        <v>2.1549999999999998</v>
      </c>
      <c r="Q2">
        <v>1.1950000000000001</v>
      </c>
      <c r="R2" s="12">
        <v>35072654.251143537</v>
      </c>
      <c r="S2" s="12">
        <v>1333372.2543736359</v>
      </c>
      <c r="T2" s="12">
        <v>1048927.0044604649</v>
      </c>
      <c r="U2" s="12">
        <v>67730538.112018749</v>
      </c>
      <c r="V2" s="12">
        <v>326044796.65816993</v>
      </c>
      <c r="W2" s="12">
        <v>336548981.22751391</v>
      </c>
      <c r="X2" s="12">
        <v>66688998.916669972</v>
      </c>
      <c r="Y2" s="12">
        <v>12557902.56375446</v>
      </c>
      <c r="Z2" s="12">
        <v>29608561.621421576</v>
      </c>
      <c r="AA2" s="12">
        <v>12367207.79320948</v>
      </c>
      <c r="AB2" s="12">
        <v>11457191.017435504</v>
      </c>
      <c r="AC2">
        <v>2.2212058801433598</v>
      </c>
      <c r="AD2" s="22">
        <v>1.0898303017232434</v>
      </c>
      <c r="AE2" s="22">
        <v>1.1083228722201739</v>
      </c>
      <c r="AF2">
        <v>10.03409090909091</v>
      </c>
      <c r="AG2">
        <v>101.2302507922421</v>
      </c>
      <c r="AH2" s="28">
        <v>52.748100813889685</v>
      </c>
      <c r="AI2" s="28">
        <v>32.085944928488679</v>
      </c>
      <c r="AJ2" s="28">
        <v>77.688766091764606</v>
      </c>
      <c r="AK2" s="28">
        <v>94.809727737685392</v>
      </c>
      <c r="AL2" s="28">
        <v>326.15309340367486</v>
      </c>
      <c r="AN2" s="15">
        <v>0.9241937401679734</v>
      </c>
      <c r="AO2" s="15">
        <v>1.566681367022714</v>
      </c>
      <c r="AP2" s="15">
        <v>4.9163061630734424</v>
      </c>
      <c r="AQ2" s="15">
        <v>6.2369693148375784</v>
      </c>
      <c r="AR2" s="15">
        <v>17.956324516296419</v>
      </c>
      <c r="AS2" s="15">
        <v>1.1071645966376538E-2</v>
      </c>
      <c r="AV2" s="12">
        <v>85612031.25</v>
      </c>
      <c r="AW2">
        <v>2.3730726512987501</v>
      </c>
      <c r="AX2">
        <v>4.8454401991804499</v>
      </c>
      <c r="AY2">
        <v>0.12031248950709895</v>
      </c>
      <c r="AZ2">
        <v>0.31446540905757681</v>
      </c>
      <c r="BA2">
        <v>220.81949999999992</v>
      </c>
      <c r="BB2">
        <v>22.85</v>
      </c>
      <c r="BC2">
        <v>42.12</v>
      </c>
    </row>
    <row r="3" spans="1:57" x14ac:dyDescent="0.2">
      <c r="A3">
        <v>2</v>
      </c>
      <c r="B3">
        <v>1</v>
      </c>
      <c r="C3" s="1" t="s">
        <v>5</v>
      </c>
      <c r="D3" t="s">
        <v>6</v>
      </c>
      <c r="E3" t="s">
        <v>7</v>
      </c>
      <c r="F3" s="2">
        <v>1</v>
      </c>
      <c r="H3" t="s">
        <v>7</v>
      </c>
      <c r="I3">
        <v>1.5449999999999999</v>
      </c>
      <c r="J3">
        <v>20.69</v>
      </c>
      <c r="K3">
        <v>0.34499999999999997</v>
      </c>
      <c r="L3">
        <v>6.42</v>
      </c>
      <c r="M3">
        <v>15.475</v>
      </c>
      <c r="N3">
        <v>0.74</v>
      </c>
      <c r="O3">
        <v>1.605</v>
      </c>
      <c r="P3">
        <f>1.415+2.455</f>
        <v>3.87</v>
      </c>
      <c r="Q3">
        <v>0.745</v>
      </c>
      <c r="R3" s="12">
        <v>17312310.08566539</v>
      </c>
      <c r="S3" s="12">
        <v>1205282.4114562019</v>
      </c>
      <c r="T3" s="12">
        <v>666361.90028327738</v>
      </c>
      <c r="U3" s="12">
        <v>8557247.3833582904</v>
      </c>
      <c r="V3" s="12">
        <v>201289992.51843271</v>
      </c>
      <c r="W3" s="12">
        <v>89192069.324565217</v>
      </c>
      <c r="X3" s="12">
        <v>49614624.906768672</v>
      </c>
      <c r="Y3" s="12">
        <v>35840644.195405923</v>
      </c>
      <c r="Z3" s="12">
        <v>47387396.629056357</v>
      </c>
      <c r="AA3" s="12">
        <v>24273056.390309751</v>
      </c>
      <c r="AB3" s="12">
        <v>6866740.9986790828</v>
      </c>
      <c r="AC3">
        <v>2.9117548934431614</v>
      </c>
      <c r="AD3" s="22">
        <v>0.93998129510896788</v>
      </c>
      <c r="AE3" s="22">
        <v>0.85672603344255316</v>
      </c>
      <c r="AF3">
        <v>10.375</v>
      </c>
      <c r="AG3">
        <v>57.809180756642085</v>
      </c>
      <c r="AH3" s="28">
        <v>66.094735867236068</v>
      </c>
      <c r="AI3" s="28">
        <v>21.924348440916198</v>
      </c>
      <c r="AJ3" s="28">
        <v>70.187468692454829</v>
      </c>
      <c r="AK3" s="28">
        <v>85.872082144961439</v>
      </c>
      <c r="AL3" s="28">
        <v>291.75411457836753</v>
      </c>
      <c r="AM3" s="15">
        <v>4.5943537529806564</v>
      </c>
      <c r="AN3" s="15">
        <v>1.1143724490055547</v>
      </c>
      <c r="AO3" s="15">
        <v>3.3833774158595897</v>
      </c>
      <c r="AP3" s="15">
        <v>4.1133171020277235</v>
      </c>
      <c r="AQ3" s="15">
        <v>5.5621631900350934</v>
      </c>
      <c r="AR3" s="15">
        <v>16.907706905279241</v>
      </c>
      <c r="AS3" s="15">
        <v>9.2900281164179314E-3</v>
      </c>
      <c r="AT3">
        <v>397.9667086883818</v>
      </c>
      <c r="AU3">
        <v>41.736317975298427</v>
      </c>
      <c r="AV3" s="12">
        <v>119536867.1875</v>
      </c>
      <c r="AW3">
        <v>2.3880146669672699</v>
      </c>
      <c r="AX3">
        <v>3.49890273457064</v>
      </c>
      <c r="AY3">
        <v>0.35104168138156333</v>
      </c>
      <c r="AZ3">
        <v>0.48722277356867205</v>
      </c>
      <c r="BA3">
        <v>247.935</v>
      </c>
      <c r="BB3">
        <v>28.65</v>
      </c>
      <c r="BC3">
        <v>47.3</v>
      </c>
    </row>
    <row r="4" spans="1:57" x14ac:dyDescent="0.2">
      <c r="A4">
        <v>3</v>
      </c>
      <c r="B4">
        <v>2</v>
      </c>
      <c r="C4" s="3" t="s">
        <v>8</v>
      </c>
      <c r="D4" t="s">
        <v>6</v>
      </c>
      <c r="E4" t="s">
        <v>9</v>
      </c>
      <c r="F4" s="2">
        <v>1</v>
      </c>
      <c r="H4" t="s">
        <v>7</v>
      </c>
      <c r="I4">
        <v>1.385</v>
      </c>
      <c r="J4">
        <v>18.8</v>
      </c>
      <c r="K4">
        <v>0.55500000000000005</v>
      </c>
      <c r="L4">
        <v>3.6</v>
      </c>
      <c r="M4">
        <v>6.1849999999999996</v>
      </c>
      <c r="N4">
        <v>0.64</v>
      </c>
      <c r="O4">
        <v>1.4950000000000001</v>
      </c>
      <c r="P4">
        <f>1.65+1.48</f>
        <v>3.13</v>
      </c>
      <c r="Q4">
        <v>1.1200000000000001</v>
      </c>
      <c r="R4" s="12">
        <v>7663648.0268342411</v>
      </c>
      <c r="S4" s="12">
        <v>245671.28626374516</v>
      </c>
      <c r="T4" s="12">
        <v>195134.95910704767</v>
      </c>
      <c r="U4" s="12">
        <v>24152354.507571142</v>
      </c>
      <c r="V4" s="12">
        <v>2529470.6091462257</v>
      </c>
      <c r="W4" s="12">
        <v>57628283.669334114</v>
      </c>
      <c r="X4" s="12">
        <v>11695548.693568183</v>
      </c>
      <c r="Y4" s="12">
        <v>798131326.99112642</v>
      </c>
      <c r="Z4" s="12">
        <v>189873130.12929592</v>
      </c>
      <c r="AA4" s="12">
        <v>1892284291.4698584</v>
      </c>
      <c r="AB4" s="12">
        <v>25110142.900867641</v>
      </c>
      <c r="AC4">
        <v>1.760765324201861</v>
      </c>
      <c r="AD4" s="22">
        <v>0.49243572202686198</v>
      </c>
      <c r="AE4" s="22">
        <v>0.42152622074058554</v>
      </c>
      <c r="AF4">
        <v>9.3238636363636367</v>
      </c>
      <c r="AG4">
        <v>106.01362486071814</v>
      </c>
      <c r="AH4" s="28">
        <v>45.239534095781337</v>
      </c>
      <c r="AI4" s="28">
        <v>25.435292494109213</v>
      </c>
      <c r="AJ4" s="28">
        <v>67.922767068853602</v>
      </c>
      <c r="AK4" s="28">
        <v>99.944461136880079</v>
      </c>
      <c r="AL4" s="28">
        <v>252.39630171185993</v>
      </c>
      <c r="AM4" s="15">
        <v>12.674441290342305</v>
      </c>
      <c r="AN4" s="15">
        <v>0.81669471180392139</v>
      </c>
      <c r="AO4" s="15">
        <v>0.89827353984204894</v>
      </c>
      <c r="AP4" s="15">
        <v>4.1038619420294395</v>
      </c>
      <c r="AQ4" s="15">
        <v>6.4126882394964806</v>
      </c>
      <c r="AR4" s="15">
        <v>21.038593139790006</v>
      </c>
      <c r="AS4" s="15">
        <v>1.1219593067136262E-2</v>
      </c>
      <c r="AT4">
        <v>295.19141758653416</v>
      </c>
      <c r="AU4">
        <v>33.858300501796514</v>
      </c>
      <c r="AV4" s="12"/>
      <c r="AY4">
        <v>9.8958349414169741E-2</v>
      </c>
      <c r="AZ4">
        <v>0.73402848185312286</v>
      </c>
      <c r="BA4">
        <v>262.02149999999995</v>
      </c>
      <c r="BB4">
        <v>37.1</v>
      </c>
      <c r="BC4">
        <v>42.78</v>
      </c>
    </row>
    <row r="5" spans="1:57" x14ac:dyDescent="0.2">
      <c r="A5">
        <v>4</v>
      </c>
      <c r="B5">
        <v>2</v>
      </c>
      <c r="C5" s="3" t="s">
        <v>8</v>
      </c>
      <c r="D5" t="s">
        <v>6</v>
      </c>
      <c r="E5" t="s">
        <v>9</v>
      </c>
      <c r="F5" s="2">
        <v>1</v>
      </c>
      <c r="H5" t="s">
        <v>7</v>
      </c>
      <c r="I5">
        <v>1.51</v>
      </c>
      <c r="J5">
        <v>17.440000000000001</v>
      </c>
      <c r="K5">
        <f>0.585+0.27</f>
        <v>0.85499999999999998</v>
      </c>
      <c r="L5">
        <v>2.65</v>
      </c>
      <c r="M5">
        <v>4.9050000000000002</v>
      </c>
      <c r="N5">
        <v>0.875</v>
      </c>
      <c r="O5">
        <v>1.4</v>
      </c>
      <c r="P5">
        <f>1.445+1.23</f>
        <v>2.6749999999999998</v>
      </c>
      <c r="Q5">
        <v>1.4750000000000001</v>
      </c>
      <c r="R5" s="12">
        <v>6424715.7079391619</v>
      </c>
      <c r="S5" s="12">
        <v>465581.88666483783</v>
      </c>
      <c r="T5" s="12">
        <v>442658.3738253201</v>
      </c>
      <c r="U5" s="12">
        <v>46719783.492518373</v>
      </c>
      <c r="V5" s="12">
        <v>59188150.681140423</v>
      </c>
      <c r="W5" s="12">
        <v>75677809.425970301</v>
      </c>
      <c r="X5" s="12">
        <v>28799942.616195083</v>
      </c>
      <c r="Y5" s="12">
        <v>561742156.74219942</v>
      </c>
      <c r="Z5" s="12">
        <v>295129971.06828886</v>
      </c>
      <c r="AA5" s="12">
        <v>537652326.05108559</v>
      </c>
      <c r="AB5" s="12">
        <v>97160798.646517158</v>
      </c>
      <c r="AC5">
        <v>1.3986179093410334</v>
      </c>
      <c r="AD5" s="22">
        <v>0</v>
      </c>
      <c r="AE5" s="22">
        <v>0</v>
      </c>
      <c r="AF5">
        <v>8.8977272727272734</v>
      </c>
      <c r="AG5">
        <v>125.83528123978607</v>
      </c>
      <c r="AH5" s="28">
        <v>49.264933532242736</v>
      </c>
      <c r="AI5" s="28">
        <v>22.125762651251755</v>
      </c>
      <c r="AJ5" s="28">
        <v>62.518143290292983</v>
      </c>
      <c r="AK5" s="28">
        <v>74.732352537762779</v>
      </c>
      <c r="AL5" s="28">
        <v>318.85519547534648</v>
      </c>
      <c r="AM5" s="15">
        <v>9.183174059195359</v>
      </c>
      <c r="AN5" s="15">
        <v>0.8189139660214253</v>
      </c>
      <c r="AO5" s="15">
        <v>0.98085976213546133</v>
      </c>
      <c r="AP5" s="15">
        <v>3.1397145082942064</v>
      </c>
      <c r="AQ5" s="15">
        <v>6.0064111284339718</v>
      </c>
      <c r="AR5" s="15">
        <v>10.143510072040208</v>
      </c>
      <c r="AS5" s="15">
        <v>1.1947441864133955E-2</v>
      </c>
      <c r="AT5">
        <v>292.1774431004439</v>
      </c>
      <c r="AU5">
        <v>38.169308603889817</v>
      </c>
      <c r="AV5" s="12">
        <v>29967958.984375</v>
      </c>
      <c r="AW5">
        <v>2.29669748752133</v>
      </c>
      <c r="AX5">
        <v>3.6877063139345601</v>
      </c>
      <c r="AZ5">
        <v>0.5295597495325588</v>
      </c>
      <c r="BA5">
        <v>265.03599999999994</v>
      </c>
      <c r="BB5">
        <v>29.4</v>
      </c>
      <c r="BC5">
        <v>53.56</v>
      </c>
    </row>
    <row r="6" spans="1:57" x14ac:dyDescent="0.2">
      <c r="A6">
        <v>5</v>
      </c>
      <c r="B6">
        <v>3</v>
      </c>
      <c r="C6" s="4" t="s">
        <v>10</v>
      </c>
      <c r="D6" t="s">
        <v>11</v>
      </c>
      <c r="E6" t="s">
        <v>7</v>
      </c>
      <c r="F6" s="2">
        <v>1</v>
      </c>
      <c r="H6" t="s">
        <v>7</v>
      </c>
      <c r="I6">
        <v>1.38</v>
      </c>
      <c r="J6">
        <v>19.745000000000001</v>
      </c>
      <c r="K6">
        <f>0.525+0.275</f>
        <v>0.8</v>
      </c>
      <c r="L6">
        <v>3.7450000000000001</v>
      </c>
      <c r="M6">
        <v>7.21</v>
      </c>
      <c r="N6">
        <v>0.64500000000000002</v>
      </c>
      <c r="O6">
        <v>1.58</v>
      </c>
      <c r="P6">
        <f>1.975+1.115</f>
        <v>3.09</v>
      </c>
      <c r="Q6">
        <v>1</v>
      </c>
      <c r="R6" s="12">
        <v>17837292.146660078</v>
      </c>
      <c r="S6" s="12">
        <v>840252.00379333331</v>
      </c>
      <c r="T6" s="12">
        <v>594360.94086366647</v>
      </c>
      <c r="U6" s="12">
        <v>48696804.007829569</v>
      </c>
      <c r="V6" s="12">
        <v>8343191.714897424</v>
      </c>
      <c r="W6" s="12">
        <v>36016777.548057787</v>
      </c>
      <c r="X6" s="12">
        <v>98670010.074626029</v>
      </c>
      <c r="Y6" s="12">
        <v>72263728.720666423</v>
      </c>
      <c r="Z6" s="12">
        <v>74492445.912734538</v>
      </c>
      <c r="AA6" s="12">
        <v>130409989.45285362</v>
      </c>
      <c r="AB6" s="12">
        <v>40147271.815103911</v>
      </c>
      <c r="AC6">
        <v>3.3918105186679623</v>
      </c>
      <c r="AD6" s="22">
        <v>1.3221126153931371</v>
      </c>
      <c r="AE6" s="22">
        <v>1.4587472142109121</v>
      </c>
      <c r="AF6">
        <v>8.642045454545455</v>
      </c>
      <c r="AG6">
        <v>106.00007124187218</v>
      </c>
      <c r="AH6" s="28">
        <v>68.81857697092785</v>
      </c>
      <c r="AI6" s="28">
        <v>30.930658988549034</v>
      </c>
      <c r="AJ6" s="28">
        <v>56.815194093945401</v>
      </c>
      <c r="AK6" s="28">
        <v>97.914062018281953</v>
      </c>
      <c r="AL6" s="28">
        <v>356.66044215914337</v>
      </c>
      <c r="AM6" s="15">
        <v>6.4244288141434476</v>
      </c>
      <c r="AN6" s="15">
        <v>0.89996923156698494</v>
      </c>
      <c r="AO6" s="15">
        <v>2.5000040946753277</v>
      </c>
      <c r="AP6" s="15">
        <v>4.9516284134050466</v>
      </c>
      <c r="AQ6" s="15">
        <v>5.8501623334595498</v>
      </c>
      <c r="AR6" s="15">
        <v>15.768799549851106</v>
      </c>
      <c r="AS6" s="15">
        <v>1.4303827384040096E-2</v>
      </c>
      <c r="AT6">
        <v>287.11869769781254</v>
      </c>
      <c r="AU6">
        <v>59.150468378929638</v>
      </c>
      <c r="AV6" s="12">
        <v>5422361.81640625</v>
      </c>
      <c r="AW6">
        <v>4.4057294594321501</v>
      </c>
      <c r="AX6">
        <v>42.437169303494201</v>
      </c>
      <c r="AY6">
        <v>8.8541661637524721E-2</v>
      </c>
      <c r="AZ6">
        <v>0.60868916730934408</v>
      </c>
      <c r="BA6">
        <v>211.29599999999999</v>
      </c>
      <c r="BB6">
        <v>31.95</v>
      </c>
      <c r="BC6">
        <v>57.16</v>
      </c>
    </row>
    <row r="7" spans="1:57" x14ac:dyDescent="0.2">
      <c r="A7">
        <v>6</v>
      </c>
      <c r="B7">
        <v>3</v>
      </c>
      <c r="C7" s="4" t="s">
        <v>10</v>
      </c>
      <c r="D7" t="s">
        <v>11</v>
      </c>
      <c r="E7" t="s">
        <v>7</v>
      </c>
      <c r="F7" s="2">
        <v>1</v>
      </c>
      <c r="H7" t="s">
        <v>7</v>
      </c>
      <c r="I7">
        <v>1.44</v>
      </c>
      <c r="J7">
        <v>20.18</v>
      </c>
      <c r="K7">
        <f>0.275+0.59</f>
        <v>0.86499999999999999</v>
      </c>
      <c r="L7">
        <v>4.415</v>
      </c>
      <c r="M7">
        <v>7.85</v>
      </c>
      <c r="N7">
        <v>0.83499999999999996</v>
      </c>
      <c r="O7">
        <v>1.4950000000000001</v>
      </c>
      <c r="P7">
        <f>1.2+0.9+1.1</f>
        <v>3.2</v>
      </c>
      <c r="Q7">
        <v>0.76</v>
      </c>
      <c r="R7" s="12">
        <v>64755623.839594327</v>
      </c>
      <c r="S7" s="12">
        <v>1996733.2843553505</v>
      </c>
      <c r="T7" s="12">
        <v>618935.24241504015</v>
      </c>
      <c r="U7" s="12">
        <v>83654625.234815314</v>
      </c>
      <c r="V7" s="12">
        <v>242021518.4704729</v>
      </c>
      <c r="W7" s="12">
        <v>342383577.58441418</v>
      </c>
      <c r="X7" s="12">
        <v>12886858.04514382</v>
      </c>
      <c r="Y7" s="12">
        <v>10476679.327839309</v>
      </c>
      <c r="Z7" s="12">
        <v>5481991.6729556462</v>
      </c>
      <c r="AA7" s="12">
        <v>14172900.394358747</v>
      </c>
      <c r="AB7" s="12">
        <v>6274639.3203226253</v>
      </c>
      <c r="AC7">
        <v>3.4637301799207707</v>
      </c>
      <c r="AD7" s="22">
        <v>1.1674674391506936</v>
      </c>
      <c r="AE7" s="22">
        <v>1.2156683435438276</v>
      </c>
      <c r="AF7">
        <v>10.09090909090909</v>
      </c>
      <c r="AG7">
        <v>177.95269869562543</v>
      </c>
      <c r="AH7" s="28">
        <v>44.400226833401057</v>
      </c>
      <c r="AI7" s="28">
        <v>21.222752627046027</v>
      </c>
      <c r="AJ7" s="28">
        <v>67.519665237567978</v>
      </c>
      <c r="AK7" s="28">
        <v>80.581172582966744</v>
      </c>
      <c r="AL7" s="28">
        <v>384.32220074607079</v>
      </c>
      <c r="AM7" s="15">
        <v>9.6126058282798148</v>
      </c>
      <c r="AN7" s="15">
        <v>1.0977199547260903</v>
      </c>
      <c r="AO7" s="15">
        <v>1.5833317195432004</v>
      </c>
      <c r="AP7" s="15">
        <v>4.1152000550301651</v>
      </c>
      <c r="AQ7" s="15">
        <v>5.7680619363065428</v>
      </c>
      <c r="AR7" s="15">
        <v>13.133403075111879</v>
      </c>
      <c r="AS7" s="15">
        <v>1.1183037463112586E-2</v>
      </c>
      <c r="AT7">
        <v>306.26403944111422</v>
      </c>
      <c r="AU7">
        <v>50.653029253436728</v>
      </c>
      <c r="AV7" s="12">
        <v>5167939.94140625</v>
      </c>
      <c r="AW7">
        <v>3.48241020229979</v>
      </c>
      <c r="AX7">
        <v>16.5437965084603</v>
      </c>
      <c r="AY7">
        <v>0.24843748528510329</v>
      </c>
      <c r="AZ7">
        <v>0.25337636989301815</v>
      </c>
      <c r="BA7">
        <v>268.21749999999997</v>
      </c>
      <c r="BB7">
        <v>34.700000000000003</v>
      </c>
      <c r="BC7">
        <v>61.920000000000009</v>
      </c>
    </row>
    <row r="8" spans="1:57" x14ac:dyDescent="0.2">
      <c r="A8">
        <v>7</v>
      </c>
      <c r="B8">
        <v>4</v>
      </c>
      <c r="C8" s="5" t="s">
        <v>12</v>
      </c>
      <c r="D8" t="s">
        <v>11</v>
      </c>
      <c r="E8" t="s">
        <v>9</v>
      </c>
      <c r="F8" s="2">
        <v>1</v>
      </c>
      <c r="H8" t="s">
        <v>7</v>
      </c>
      <c r="I8">
        <v>1.4</v>
      </c>
      <c r="J8">
        <v>17.826000000000001</v>
      </c>
      <c r="K8">
        <v>0.3</v>
      </c>
      <c r="L8">
        <v>2.7349999999999999</v>
      </c>
      <c r="M8">
        <v>5.2649999999999997</v>
      </c>
      <c r="N8">
        <v>0.74</v>
      </c>
      <c r="O8">
        <v>1.53</v>
      </c>
      <c r="P8">
        <f>1.385+0.495</f>
        <v>1.88</v>
      </c>
      <c r="Q8">
        <v>1.405</v>
      </c>
      <c r="R8" s="12">
        <v>9264930.5375111718</v>
      </c>
      <c r="S8" s="12">
        <v>0</v>
      </c>
      <c r="T8" s="12">
        <v>0</v>
      </c>
      <c r="U8" s="12">
        <v>5325447.6090217661</v>
      </c>
      <c r="V8" s="12">
        <v>1558629.9410854543</v>
      </c>
      <c r="W8" s="12">
        <v>74221083.343765631</v>
      </c>
      <c r="X8" s="12">
        <v>6586576.5577414781</v>
      </c>
      <c r="Y8" s="12">
        <v>508371143.21427345</v>
      </c>
      <c r="Z8" s="12">
        <v>36021644.174093395</v>
      </c>
      <c r="AA8" s="12">
        <v>69436104.698447779</v>
      </c>
      <c r="AB8" s="12">
        <v>3791871.4996828181</v>
      </c>
      <c r="AC8">
        <v>0.46497466590633918</v>
      </c>
      <c r="AD8" s="22">
        <v>0</v>
      </c>
      <c r="AE8" s="22">
        <v>0.22098096609529394</v>
      </c>
      <c r="AF8">
        <v>10.147727272727273</v>
      </c>
      <c r="AG8">
        <v>204.81069722328149</v>
      </c>
      <c r="AH8" s="28">
        <v>69.219902655865639</v>
      </c>
      <c r="AI8" s="28">
        <v>30.156537082398557</v>
      </c>
      <c r="AJ8" s="28">
        <v>78.227137698351456</v>
      </c>
      <c r="AK8" s="28">
        <v>68.851826394663817</v>
      </c>
      <c r="AL8" s="28">
        <v>280.29478136310871</v>
      </c>
      <c r="AM8" s="15">
        <v>8.7343276884918168</v>
      </c>
      <c r="AN8" s="15">
        <v>0.9417595536490897</v>
      </c>
      <c r="AO8" s="15">
        <v>0.88277004377095136</v>
      </c>
      <c r="AP8" s="15">
        <v>4.0972917716201511</v>
      </c>
      <c r="AQ8" s="15">
        <v>5.6623540358599413</v>
      </c>
      <c r="AR8" s="15">
        <v>13.720446921893345</v>
      </c>
      <c r="AS8" s="15">
        <v>1.4192500676567719E-2</v>
      </c>
      <c r="AT8">
        <v>311.42735595164038</v>
      </c>
      <c r="AU8">
        <v>42.889653160289029</v>
      </c>
      <c r="AV8" s="12"/>
      <c r="AY8">
        <v>0.1406250229105353</v>
      </c>
      <c r="AZ8">
        <v>0.3905163978670102</v>
      </c>
      <c r="BA8">
        <v>273.04150000000004</v>
      </c>
      <c r="BB8">
        <v>35</v>
      </c>
      <c r="BC8">
        <v>44.46</v>
      </c>
    </row>
    <row r="9" spans="1:57" s="6" customFormat="1" x14ac:dyDescent="0.2">
      <c r="A9" s="6">
        <v>8</v>
      </c>
      <c r="B9" s="6">
        <v>4</v>
      </c>
      <c r="C9" s="7" t="s">
        <v>12</v>
      </c>
      <c r="D9" s="6" t="s">
        <v>11</v>
      </c>
      <c r="E9" s="6" t="s">
        <v>9</v>
      </c>
      <c r="F9" s="8">
        <v>1</v>
      </c>
      <c r="G9" s="13"/>
      <c r="H9" s="6" t="s">
        <v>7</v>
      </c>
      <c r="I9" s="6">
        <v>1.2050000000000001</v>
      </c>
      <c r="J9" s="6">
        <v>17.989999999999998</v>
      </c>
      <c r="K9" s="6">
        <v>0.38500000000000001</v>
      </c>
      <c r="L9" s="6">
        <v>3.3250000000000002</v>
      </c>
      <c r="M9" s="6">
        <v>4.51</v>
      </c>
      <c r="N9" s="6">
        <v>0.67</v>
      </c>
      <c r="O9" s="6">
        <v>1.34</v>
      </c>
      <c r="P9" s="6">
        <f>1.335+1.105</f>
        <v>2.44</v>
      </c>
      <c r="Q9" s="6">
        <v>202</v>
      </c>
      <c r="R9" s="13">
        <v>3104260.1267566821</v>
      </c>
      <c r="S9" s="13">
        <v>0</v>
      </c>
      <c r="T9" s="13">
        <v>0</v>
      </c>
      <c r="U9" s="13">
        <v>16691380.545604849</v>
      </c>
      <c r="V9" s="13">
        <v>3643810.9672085973</v>
      </c>
      <c r="W9" s="13">
        <v>699605035.82254064</v>
      </c>
      <c r="X9" s="13">
        <v>12975128.134472307</v>
      </c>
      <c r="Y9" s="13">
        <v>59030918.985946544</v>
      </c>
      <c r="Z9" s="13">
        <v>7125815.6516946815</v>
      </c>
      <c r="AA9" s="13">
        <v>523856375.03444475</v>
      </c>
      <c r="AB9" s="13">
        <v>8499009.3689721692</v>
      </c>
      <c r="AC9" s="6">
        <v>1.7590860885522739</v>
      </c>
      <c r="AD9" s="22">
        <v>0</v>
      </c>
      <c r="AE9" s="22">
        <v>0.43936626712170251</v>
      </c>
      <c r="AF9" s="6">
        <v>14.15340909090909</v>
      </c>
      <c r="AG9" s="6">
        <v>106.655387756327</v>
      </c>
      <c r="AH9" s="29">
        <v>50.378834683548476</v>
      </c>
      <c r="AI9" s="29">
        <v>29.652906331556878</v>
      </c>
      <c r="AJ9" s="29">
        <v>71.28118418069775</v>
      </c>
      <c r="AK9" s="29">
        <v>83.402330872679087</v>
      </c>
      <c r="AL9" s="29">
        <v>309.10906911882375</v>
      </c>
      <c r="AM9" s="20">
        <v>6.8236865527751442</v>
      </c>
      <c r="AN9" s="20">
        <v>0.97125597646671502</v>
      </c>
      <c r="AO9" s="20">
        <v>0.98896921643195135</v>
      </c>
      <c r="AP9" s="20">
        <v>3.8130621033020913</v>
      </c>
      <c r="AQ9" s="20">
        <v>6.3009032930107534</v>
      </c>
      <c r="AR9" s="20">
        <v>21.144032112149457</v>
      </c>
      <c r="AS9" s="20">
        <v>1.4441041143479664E-2</v>
      </c>
      <c r="AT9">
        <v>377.33163512034389</v>
      </c>
      <c r="AU9">
        <v>51.725874702147209</v>
      </c>
      <c r="AV9" s="12">
        <v>99887476.5625</v>
      </c>
      <c r="AW9" s="6">
        <v>1.60947453947595</v>
      </c>
      <c r="AX9" s="6">
        <v>3.4665046797162602</v>
      </c>
      <c r="AY9" s="6">
        <v>0.16979164003084099</v>
      </c>
      <c r="AZ9" s="6">
        <v>0.3302714322900504</v>
      </c>
      <c r="BA9" s="6">
        <v>328.58500000000004</v>
      </c>
      <c r="BB9" s="6">
        <v>39.625</v>
      </c>
      <c r="BC9" s="6">
        <v>77.44</v>
      </c>
      <c r="BD9" s="8">
        <v>429756.684263081</v>
      </c>
      <c r="BE9" s="8">
        <v>758485.00740507001</v>
      </c>
    </row>
    <row r="10" spans="1:57" x14ac:dyDescent="0.2">
      <c r="A10">
        <v>9</v>
      </c>
      <c r="B10">
        <v>5</v>
      </c>
      <c r="C10" s="1" t="s">
        <v>5</v>
      </c>
      <c r="D10" t="s">
        <v>6</v>
      </c>
      <c r="E10" t="s">
        <v>7</v>
      </c>
      <c r="F10" s="2">
        <v>2</v>
      </c>
      <c r="G10" s="2">
        <v>572</v>
      </c>
      <c r="H10">
        <v>15</v>
      </c>
      <c r="I10">
        <v>1.36</v>
      </c>
      <c r="J10">
        <v>23.645</v>
      </c>
      <c r="K10">
        <v>0.30499999999999999</v>
      </c>
      <c r="L10">
        <v>4.9749999999999996</v>
      </c>
      <c r="M10">
        <v>12</v>
      </c>
      <c r="N10">
        <v>0.70499999999999996</v>
      </c>
      <c r="O10">
        <v>1.47</v>
      </c>
      <c r="P10">
        <f>3.435+2.725</f>
        <v>6.16</v>
      </c>
      <c r="Q10">
        <v>0.88500000000000001</v>
      </c>
      <c r="R10" s="12">
        <v>22105108.532825019</v>
      </c>
      <c r="S10" s="12">
        <v>815925.71583515208</v>
      </c>
      <c r="T10" s="12">
        <v>450492.63452328509</v>
      </c>
      <c r="U10" s="12">
        <v>48235106.040628344</v>
      </c>
      <c r="V10" s="12">
        <v>199733735.29998183</v>
      </c>
      <c r="W10" s="12">
        <v>226864819.81209883</v>
      </c>
      <c r="X10" s="12">
        <v>33498232.729976416</v>
      </c>
      <c r="Y10" s="12">
        <v>17367779.032299042</v>
      </c>
      <c r="Z10" s="12">
        <v>19894353.908543613</v>
      </c>
      <c r="AA10" s="12">
        <v>30931303.317876056</v>
      </c>
      <c r="AB10" s="12">
        <v>12222236.152562151</v>
      </c>
      <c r="AC10">
        <v>2.5742780521814534</v>
      </c>
      <c r="AD10" s="22">
        <v>1.0158685013024444</v>
      </c>
      <c r="AE10" s="22">
        <v>1.2524121785054378</v>
      </c>
      <c r="AF10">
        <v>11.90909090909091</v>
      </c>
      <c r="AG10">
        <v>69.169134530671812</v>
      </c>
      <c r="AH10" s="28">
        <v>73.693098797347446</v>
      </c>
      <c r="AI10" s="28">
        <v>22.286769594399537</v>
      </c>
      <c r="AJ10" s="28">
        <v>76.645031609837091</v>
      </c>
      <c r="AK10" s="28">
        <v>84.083974788427398</v>
      </c>
      <c r="AL10" s="28">
        <v>287.82707993735721</v>
      </c>
      <c r="AM10" s="15">
        <v>4.4739321018868576</v>
      </c>
      <c r="AN10" s="15">
        <v>1.1449807871366744</v>
      </c>
      <c r="AO10" s="15">
        <v>3.7606171179811518</v>
      </c>
      <c r="AP10" s="15">
        <v>4.5915041370062184</v>
      </c>
      <c r="AQ10" s="15">
        <v>6.4769700627596762</v>
      </c>
      <c r="AR10" s="15">
        <v>20.999607746565104</v>
      </c>
      <c r="AS10" s="15">
        <v>9.3629763342429999E-3</v>
      </c>
      <c r="AT10">
        <v>466.06864688295343</v>
      </c>
      <c r="AU10">
        <v>64.823441139754394</v>
      </c>
      <c r="AV10" s="12">
        <v>3001671.142578125</v>
      </c>
      <c r="AW10">
        <v>3.6399108348635099</v>
      </c>
      <c r="AX10">
        <v>15.432484458984399</v>
      </c>
      <c r="AY10">
        <v>8.4895844198763309E-2</v>
      </c>
      <c r="AZ10">
        <v>0.27336974273411419</v>
      </c>
      <c r="BA10">
        <v>259.95650000000006</v>
      </c>
      <c r="BB10">
        <v>29</v>
      </c>
      <c r="BC10">
        <v>24.76</v>
      </c>
      <c r="BD10" s="2"/>
      <c r="BE10" s="2"/>
    </row>
    <row r="11" spans="1:57" x14ac:dyDescent="0.2">
      <c r="A11">
        <v>10</v>
      </c>
      <c r="B11">
        <v>5</v>
      </c>
      <c r="C11" s="1" t="s">
        <v>5</v>
      </c>
      <c r="D11" t="s">
        <v>6</v>
      </c>
      <c r="E11" t="s">
        <v>7</v>
      </c>
      <c r="F11" s="2">
        <v>2</v>
      </c>
      <c r="G11" s="2">
        <v>480</v>
      </c>
      <c r="H11">
        <v>14.5</v>
      </c>
      <c r="I11">
        <v>1.2250000000000001</v>
      </c>
      <c r="J11">
        <v>18.52</v>
      </c>
      <c r="K11">
        <v>0.57999999999999996</v>
      </c>
      <c r="L11">
        <v>3.4449999999999998</v>
      </c>
      <c r="M11">
        <v>6.375</v>
      </c>
      <c r="N11">
        <v>0.3</v>
      </c>
      <c r="O11">
        <v>1.42</v>
      </c>
      <c r="P11">
        <f>1.405+1.515</f>
        <v>2.92</v>
      </c>
      <c r="Q11">
        <v>0.92500000000000004</v>
      </c>
      <c r="R11" s="12">
        <v>10593957.471943295</v>
      </c>
      <c r="S11" s="12">
        <v>721504.23311675526</v>
      </c>
      <c r="T11" s="12">
        <v>317180.54735184088</v>
      </c>
      <c r="U11" s="12">
        <v>96857757.432565466</v>
      </c>
      <c r="V11" s="12">
        <v>97238773.380586728</v>
      </c>
      <c r="W11" s="12">
        <v>134130655.64087418</v>
      </c>
      <c r="X11" s="12">
        <v>45041596.771017917</v>
      </c>
      <c r="Y11" s="12">
        <v>27024524.512699351</v>
      </c>
      <c r="Z11" s="12">
        <v>30042274.069698758</v>
      </c>
      <c r="AA11" s="12">
        <v>40765538.491829097</v>
      </c>
      <c r="AB11" s="12">
        <v>15867324.276432369</v>
      </c>
      <c r="AC11">
        <v>3.7981558020769572</v>
      </c>
      <c r="AD11" s="22">
        <v>1.3167769737966077</v>
      </c>
      <c r="AE11" s="22">
        <v>1.2993377701692665</v>
      </c>
      <c r="AF11">
        <v>11.113636363636363</v>
      </c>
      <c r="AG11">
        <v>64.6798964747112</v>
      </c>
      <c r="AH11" s="28">
        <v>71.688372877191455</v>
      </c>
      <c r="AI11" s="28">
        <v>29.690175868634668</v>
      </c>
      <c r="AJ11" s="28">
        <v>71.100209011413398</v>
      </c>
      <c r="AK11" s="28">
        <v>88.442125977699391</v>
      </c>
      <c r="AL11" s="28">
        <v>299.02492094657464</v>
      </c>
      <c r="AM11" s="15">
        <v>7.223675116230595</v>
      </c>
      <c r="AN11" s="15">
        <v>1.0300682410700277</v>
      </c>
      <c r="AO11" s="15">
        <v>3.063280010393338</v>
      </c>
      <c r="AP11" s="15">
        <v>4.7284659528045285</v>
      </c>
      <c r="AQ11" s="15">
        <v>6.2118765819894648</v>
      </c>
      <c r="AR11" s="15">
        <v>22.3995713274849</v>
      </c>
      <c r="AS11" s="15">
        <v>9.4845160656598718E-3</v>
      </c>
      <c r="AT11">
        <v>385.13641497501828</v>
      </c>
      <c r="AU11">
        <v>52.596548693066566</v>
      </c>
      <c r="AV11" s="12">
        <v>8543458.984375</v>
      </c>
      <c r="AW11">
        <v>3.3921398781240901</v>
      </c>
      <c r="AX11">
        <v>12.951473982801099</v>
      </c>
      <c r="AY11">
        <v>0.25156249937911829</v>
      </c>
      <c r="AZ11">
        <v>0.26415094033411424</v>
      </c>
      <c r="BA11">
        <v>256.0680000000001</v>
      </c>
      <c r="BB11">
        <v>34.75</v>
      </c>
      <c r="BC11">
        <v>38.72</v>
      </c>
      <c r="BD11" s="2"/>
      <c r="BE11" s="2">
        <v>152582.510105569</v>
      </c>
    </row>
    <row r="12" spans="1:57" x14ac:dyDescent="0.2">
      <c r="A12">
        <v>11</v>
      </c>
      <c r="B12">
        <v>6</v>
      </c>
      <c r="C12" s="3" t="s">
        <v>8</v>
      </c>
      <c r="D12" t="s">
        <v>6</v>
      </c>
      <c r="E12" t="s">
        <v>9</v>
      </c>
      <c r="F12" s="2">
        <v>3</v>
      </c>
      <c r="G12" s="2">
        <v>478</v>
      </c>
      <c r="H12">
        <v>18.5</v>
      </c>
      <c r="I12">
        <v>1.2250000000000001</v>
      </c>
      <c r="J12">
        <v>17.260000000000002</v>
      </c>
      <c r="K12">
        <v>0.26500000000000001</v>
      </c>
      <c r="L12">
        <v>3.7549999999999999</v>
      </c>
      <c r="M12">
        <v>8.18</v>
      </c>
      <c r="N12">
        <v>0.75</v>
      </c>
      <c r="O12">
        <v>1.4850000000000001</v>
      </c>
      <c r="P12">
        <f>2.12+3.86</f>
        <v>5.98</v>
      </c>
      <c r="Q12">
        <v>1.74</v>
      </c>
      <c r="R12" s="12">
        <v>8647564.5798285306</v>
      </c>
      <c r="S12" s="12">
        <v>140969.09976665338</v>
      </c>
      <c r="T12" s="12">
        <v>0</v>
      </c>
      <c r="U12" s="12">
        <v>43771301.556016415</v>
      </c>
      <c r="V12" s="12">
        <v>1727761.9960549038</v>
      </c>
      <c r="W12" s="12">
        <v>56317466.941752166</v>
      </c>
      <c r="X12" s="12">
        <v>4699370.8564079199</v>
      </c>
      <c r="Y12" s="12">
        <v>479743379.16485089</v>
      </c>
      <c r="Z12" s="12">
        <v>128836525.81315212</v>
      </c>
      <c r="AA12" s="12">
        <v>383914600.8464303</v>
      </c>
      <c r="AB12" s="12">
        <v>53215907.31967368</v>
      </c>
      <c r="AC12">
        <v>1.5655406641452978</v>
      </c>
      <c r="AD12" s="22">
        <v>0.38533047076074273</v>
      </c>
      <c r="AE12" s="22">
        <v>0.41044283844004703</v>
      </c>
      <c r="AF12">
        <v>10.829545454545453</v>
      </c>
      <c r="AG12">
        <v>87.658106754476762</v>
      </c>
      <c r="AH12" s="28">
        <v>89.444755805464283</v>
      </c>
      <c r="AI12" s="28">
        <v>28.356634499555348</v>
      </c>
      <c r="AJ12" s="28">
        <v>63.628242457882443</v>
      </c>
      <c r="AK12" s="28">
        <v>68.424267157463476</v>
      </c>
      <c r="AL12" s="28">
        <v>289.51324252194308</v>
      </c>
      <c r="AM12" s="15">
        <v>5.5963266348878768</v>
      </c>
      <c r="AN12" s="15">
        <v>0.82096850555275036</v>
      </c>
      <c r="AO12" s="15">
        <v>1.4357307741484822</v>
      </c>
      <c r="AP12" s="15">
        <v>4.382444878757668</v>
      </c>
      <c r="AQ12" s="15">
        <v>6.5789824043241003</v>
      </c>
      <c r="AR12" s="15">
        <v>14.901441716364804</v>
      </c>
      <c r="AS12" s="15">
        <v>1.1003852156285958E-2</v>
      </c>
      <c r="AT12">
        <v>341.50840189817774</v>
      </c>
      <c r="AU12">
        <v>49.37325613854162</v>
      </c>
      <c r="AV12" s="12">
        <v>112130976.5625</v>
      </c>
      <c r="AW12">
        <v>0.540767085341613</v>
      </c>
      <c r="AX12">
        <v>1.2277198268720799</v>
      </c>
      <c r="AY12">
        <v>0.1583333455647031</v>
      </c>
      <c r="AZ12">
        <v>0.55117510464443198</v>
      </c>
      <c r="BA12">
        <v>294.85550000000001</v>
      </c>
      <c r="BB12">
        <v>29.9</v>
      </c>
      <c r="BC12">
        <v>48.16</v>
      </c>
      <c r="BD12" s="2"/>
      <c r="BE12" s="2"/>
    </row>
    <row r="13" spans="1:57" x14ac:dyDescent="0.2">
      <c r="A13">
        <v>12</v>
      </c>
      <c r="B13">
        <v>6</v>
      </c>
      <c r="C13" s="3" t="s">
        <v>8</v>
      </c>
      <c r="D13" t="s">
        <v>6</v>
      </c>
      <c r="E13" t="s">
        <v>9</v>
      </c>
      <c r="F13" s="2">
        <v>3</v>
      </c>
      <c r="G13" s="2">
        <v>477</v>
      </c>
      <c r="H13">
        <v>18</v>
      </c>
      <c r="I13">
        <v>1.355</v>
      </c>
      <c r="J13">
        <v>17.195</v>
      </c>
      <c r="K13">
        <v>0.25</v>
      </c>
      <c r="L13">
        <v>3.39</v>
      </c>
      <c r="M13">
        <v>6.16</v>
      </c>
      <c r="N13">
        <v>0.87</v>
      </c>
      <c r="O13">
        <v>1.395</v>
      </c>
      <c r="P13">
        <f>2.205+1.66</f>
        <v>3.8650000000000002</v>
      </c>
      <c r="Q13">
        <v>1.365</v>
      </c>
      <c r="R13" s="12">
        <v>5983571.7962914398</v>
      </c>
      <c r="S13" s="12">
        <v>362699.18135849613</v>
      </c>
      <c r="T13" s="12">
        <v>450107.46717918757</v>
      </c>
      <c r="U13" s="12">
        <v>11566405.644947467</v>
      </c>
      <c r="V13" s="12">
        <v>3019288.1357274014</v>
      </c>
      <c r="W13" s="12">
        <v>97012566.827113017</v>
      </c>
      <c r="X13" s="12">
        <v>12562247.215686291</v>
      </c>
      <c r="Y13" s="12">
        <v>804401107.41886508</v>
      </c>
      <c r="Z13" s="12">
        <v>260126025.16313902</v>
      </c>
      <c r="AA13" s="12">
        <v>271902683.6807375</v>
      </c>
      <c r="AB13" s="12">
        <v>41540763.92492798</v>
      </c>
      <c r="AC13">
        <v>1.9562020906044435</v>
      </c>
      <c r="AD13" s="22">
        <v>0.36979588362007781</v>
      </c>
      <c r="AE13" s="22">
        <v>0.42259059441431268</v>
      </c>
      <c r="AF13">
        <v>9.8920454545454533</v>
      </c>
      <c r="AG13">
        <v>78.701212501728392</v>
      </c>
      <c r="AH13" s="28">
        <v>77.587890647099954</v>
      </c>
      <c r="AI13" s="28">
        <v>27.692238083112127</v>
      </c>
      <c r="AJ13" s="28">
        <v>72.497071146960067</v>
      </c>
      <c r="AK13" s="28">
        <v>76.177670663553954</v>
      </c>
      <c r="AL13" s="28">
        <v>353.43739855687852</v>
      </c>
      <c r="AM13" s="15">
        <v>3.6785991947688244</v>
      </c>
      <c r="AN13" s="15">
        <v>1.050752567064561</v>
      </c>
      <c r="AO13" s="15">
        <v>1.2975736398649609</v>
      </c>
      <c r="AP13" s="15">
        <v>4.4182857297869411</v>
      </c>
      <c r="AQ13" s="15">
        <v>5.8961125545251409</v>
      </c>
      <c r="AR13" s="15">
        <v>18.394440638301091</v>
      </c>
      <c r="AS13" s="15">
        <v>1.2627440909275648E-2</v>
      </c>
      <c r="AT13">
        <v>310.73839807365596</v>
      </c>
      <c r="AU13">
        <v>44.410155009449802</v>
      </c>
      <c r="AV13" s="12">
        <v>166946828.125</v>
      </c>
      <c r="AW13">
        <v>2.0105853442464801</v>
      </c>
      <c r="AX13">
        <v>3.7589109854967</v>
      </c>
      <c r="AZ13">
        <v>0.39966899590238125</v>
      </c>
      <c r="BA13">
        <v>262.77050000000003</v>
      </c>
      <c r="BB13">
        <v>30.9</v>
      </c>
      <c r="BC13">
        <v>40.5</v>
      </c>
      <c r="BD13" s="2"/>
      <c r="BE13" s="2"/>
    </row>
    <row r="14" spans="1:57" x14ac:dyDescent="0.2">
      <c r="A14">
        <v>13</v>
      </c>
      <c r="B14">
        <v>7</v>
      </c>
      <c r="C14" s="4" t="s">
        <v>10</v>
      </c>
      <c r="D14" t="s">
        <v>11</v>
      </c>
      <c r="E14" t="s">
        <v>7</v>
      </c>
      <c r="F14" s="2">
        <v>2</v>
      </c>
      <c r="G14" s="2">
        <v>513</v>
      </c>
      <c r="H14" t="s">
        <v>7</v>
      </c>
      <c r="I14">
        <v>1.47</v>
      </c>
      <c r="J14">
        <v>20.785</v>
      </c>
      <c r="K14">
        <v>0.28499999999999998</v>
      </c>
      <c r="L14">
        <v>4.9450000000000003</v>
      </c>
      <c r="M14">
        <v>13.345000000000001</v>
      </c>
      <c r="N14">
        <v>0.71499999999999997</v>
      </c>
      <c r="O14">
        <v>1.59</v>
      </c>
      <c r="P14">
        <f>0.87+1.35</f>
        <v>2.2200000000000002</v>
      </c>
      <c r="Q14">
        <v>0.62</v>
      </c>
      <c r="R14" s="12">
        <v>25661427.206508249</v>
      </c>
      <c r="S14" s="12">
        <v>1812366.5124154512</v>
      </c>
      <c r="T14" s="12">
        <v>870373.24034865864</v>
      </c>
      <c r="U14" s="12">
        <v>44369504.584775113</v>
      </c>
      <c r="V14" s="12">
        <v>96767880.427288517</v>
      </c>
      <c r="W14" s="12">
        <v>35255004.599430948</v>
      </c>
      <c r="X14" s="12">
        <v>56545183.311025359</v>
      </c>
      <c r="Y14" s="12">
        <v>59493124.568556584</v>
      </c>
      <c r="Z14" s="12">
        <v>56957801.518606268</v>
      </c>
      <c r="AA14" s="12">
        <v>96097262.008116528</v>
      </c>
      <c r="AB14" s="12">
        <v>14521004.895570658</v>
      </c>
      <c r="AC14">
        <v>5.4460771651629036</v>
      </c>
      <c r="AD14" s="22">
        <v>1.3268810364766037</v>
      </c>
      <c r="AE14" s="22">
        <v>1.4096728337767961</v>
      </c>
      <c r="AF14">
        <v>10.517045454545453</v>
      </c>
      <c r="AG14">
        <v>142.21244272692553</v>
      </c>
      <c r="AH14" s="28">
        <v>105.8482503430042</v>
      </c>
      <c r="AI14" s="28">
        <v>20.738610406560021</v>
      </c>
      <c r="AJ14" s="28">
        <v>59.575649820127161</v>
      </c>
      <c r="AK14" s="28">
        <v>79.446946802223152</v>
      </c>
      <c r="AL14" s="28">
        <v>383.27183091113869</v>
      </c>
      <c r="AM14" s="15">
        <v>7.3611165541911481</v>
      </c>
      <c r="AN14" s="15">
        <v>1.10433456026646</v>
      </c>
      <c r="AO14" s="15">
        <v>5.8154254133610888</v>
      </c>
      <c r="AP14" s="15">
        <v>4.2383117964614838</v>
      </c>
      <c r="AQ14" s="15">
        <v>6.0598548351693857</v>
      </c>
      <c r="AR14" s="15">
        <v>21.218433487809648</v>
      </c>
      <c r="AS14" s="15">
        <v>8.0748607738747244E-3</v>
      </c>
      <c r="AT14">
        <v>395.90590241801328</v>
      </c>
      <c r="AU14">
        <v>56.417207640846527</v>
      </c>
      <c r="AV14" s="12">
        <v>11841812.5</v>
      </c>
      <c r="AW14">
        <v>4.3880258247255401</v>
      </c>
      <c r="AX14">
        <v>39.9487137745068</v>
      </c>
      <c r="AZ14">
        <v>0.13167825594361909</v>
      </c>
      <c r="BA14">
        <v>258.25249999999994</v>
      </c>
      <c r="BB14">
        <v>31.75</v>
      </c>
      <c r="BC14">
        <v>29.439999999999998</v>
      </c>
      <c r="BD14" s="2"/>
      <c r="BE14" s="2">
        <v>120409.79638010501</v>
      </c>
    </row>
    <row r="15" spans="1:57" x14ac:dyDescent="0.2">
      <c r="A15">
        <v>14</v>
      </c>
      <c r="B15">
        <v>7</v>
      </c>
      <c r="C15" s="4" t="s">
        <v>10</v>
      </c>
      <c r="D15" t="s">
        <v>11</v>
      </c>
      <c r="E15" t="s">
        <v>7</v>
      </c>
      <c r="F15" s="2">
        <v>2</v>
      </c>
      <c r="G15" s="2">
        <v>560</v>
      </c>
      <c r="H15">
        <v>12</v>
      </c>
      <c r="I15">
        <v>1.49</v>
      </c>
      <c r="J15">
        <v>28</v>
      </c>
      <c r="K15">
        <v>0.30499999999999999</v>
      </c>
      <c r="L15">
        <v>5.4950000000000001</v>
      </c>
      <c r="M15">
        <v>11.89</v>
      </c>
      <c r="N15">
        <v>0.58499999999999996</v>
      </c>
      <c r="O15">
        <v>1.825</v>
      </c>
      <c r="P15">
        <f>4.08+4.18</f>
        <v>8.26</v>
      </c>
      <c r="Q15">
        <v>0.60499999999999998</v>
      </c>
      <c r="R15" s="12">
        <v>24156519.533949211</v>
      </c>
      <c r="S15" s="12">
        <v>1218843.7731401722</v>
      </c>
      <c r="T15" s="12">
        <v>852075.36731703498</v>
      </c>
      <c r="U15" s="12">
        <v>60281549.783449143</v>
      </c>
      <c r="V15" s="12">
        <v>132179129.20548694</v>
      </c>
      <c r="W15" s="12">
        <v>149970492.0864042</v>
      </c>
      <c r="X15" s="12">
        <v>66259533.553798102</v>
      </c>
      <c r="Y15" s="12">
        <v>26112530.460488688</v>
      </c>
      <c r="Z15" s="12">
        <v>54788876.567797758</v>
      </c>
      <c r="AA15" s="12">
        <v>47403554.972103871</v>
      </c>
      <c r="AB15" s="12">
        <v>21910119.968870517</v>
      </c>
      <c r="AC15">
        <v>5.2305980899932152</v>
      </c>
      <c r="AD15" s="22">
        <v>1.5208031988946145</v>
      </c>
      <c r="AE15" s="22">
        <v>1.6152442840354402</v>
      </c>
      <c r="AF15">
        <v>24.948863636363633</v>
      </c>
      <c r="AG15">
        <v>199.78526041445008</v>
      </c>
      <c r="AH15" s="28">
        <v>65.930555508656312</v>
      </c>
      <c r="AI15" s="28">
        <v>35.696092942219934</v>
      </c>
      <c r="AJ15" s="28">
        <v>71.031736165640439</v>
      </c>
      <c r="AK15" s="28">
        <v>112.23413613130751</v>
      </c>
      <c r="AL15" s="28">
        <v>338.85555950198352</v>
      </c>
      <c r="AM15" s="15">
        <v>6.4957643624264998</v>
      </c>
      <c r="AN15" s="15">
        <v>0.96510823769229681</v>
      </c>
      <c r="AO15" s="15">
        <v>2.347061898375375</v>
      </c>
      <c r="AP15" s="15">
        <v>3.8374618728023711</v>
      </c>
      <c r="AQ15" s="15">
        <v>6.6484003378189858</v>
      </c>
      <c r="AR15" s="15">
        <v>20.485280653469339</v>
      </c>
      <c r="AS15" s="15">
        <v>1.1748363581791391E-2</v>
      </c>
      <c r="AV15" s="12">
        <v>61797792.96875</v>
      </c>
      <c r="AW15">
        <v>3.626624183628</v>
      </c>
      <c r="AX15">
        <v>18.6237871556323</v>
      </c>
      <c r="AY15">
        <v>0.14010418076068157</v>
      </c>
      <c r="AZ15">
        <v>8.4078121777205861E-2</v>
      </c>
      <c r="BA15">
        <v>255.66650000000004</v>
      </c>
      <c r="BB15">
        <v>37.549999999999997</v>
      </c>
      <c r="BC15">
        <v>8.0359999999999996</v>
      </c>
      <c r="BD15" s="2"/>
      <c r="BE15" s="2"/>
    </row>
    <row r="16" spans="1:57" x14ac:dyDescent="0.2">
      <c r="A16">
        <v>15</v>
      </c>
      <c r="B16">
        <v>8</v>
      </c>
      <c r="C16" s="5" t="s">
        <v>12</v>
      </c>
      <c r="D16" t="s">
        <v>11</v>
      </c>
      <c r="E16" t="s">
        <v>9</v>
      </c>
      <c r="F16" s="2">
        <v>2</v>
      </c>
      <c r="G16" s="2">
        <v>542</v>
      </c>
      <c r="H16">
        <v>20</v>
      </c>
      <c r="I16">
        <v>1.375</v>
      </c>
      <c r="J16">
        <v>24.105</v>
      </c>
      <c r="K16">
        <v>0.22500000000000001</v>
      </c>
      <c r="L16">
        <v>4.8150000000000004</v>
      </c>
      <c r="M16">
        <v>7.9050000000000002</v>
      </c>
      <c r="N16">
        <v>0.84499999999999997</v>
      </c>
      <c r="O16">
        <v>1.61</v>
      </c>
      <c r="P16">
        <f>1.755+1.715</f>
        <v>3.4699999999999998</v>
      </c>
      <c r="Q16">
        <v>1.66</v>
      </c>
      <c r="R16" s="12">
        <v>8355503.1216252111</v>
      </c>
      <c r="S16" s="12">
        <v>1056267.8023264813</v>
      </c>
      <c r="T16" s="12">
        <v>1088775.2468702714</v>
      </c>
      <c r="U16" s="12">
        <v>7687820.2221261235</v>
      </c>
      <c r="V16" s="12">
        <v>1446611.0602719374</v>
      </c>
      <c r="W16" s="12">
        <v>123922314.45376281</v>
      </c>
      <c r="X16" s="12">
        <v>5935592.7021300122</v>
      </c>
      <c r="Y16" s="12">
        <v>631004958.9422543</v>
      </c>
      <c r="Z16" s="12">
        <v>214404550.85793626</v>
      </c>
      <c r="AA16" s="12">
        <v>689967082.68563521</v>
      </c>
      <c r="AB16" s="12">
        <v>16978446.891669232</v>
      </c>
      <c r="AC16">
        <v>2.2833605890214992</v>
      </c>
      <c r="AD16" s="22">
        <v>0</v>
      </c>
      <c r="AE16" s="22">
        <v>0</v>
      </c>
      <c r="AF16">
        <v>21.085227272727273</v>
      </c>
      <c r="AG16">
        <v>146.87851013567695</v>
      </c>
      <c r="AH16" s="28">
        <v>59.349869920526785</v>
      </c>
      <c r="AI16" s="28">
        <v>25.003319406352546</v>
      </c>
      <c r="AJ16" s="28">
        <v>90.186539948995403</v>
      </c>
      <c r="AK16" s="28">
        <v>93.637597417634368</v>
      </c>
      <c r="AL16" s="28">
        <v>238.40498055313202</v>
      </c>
      <c r="AM16" s="15">
        <v>8.2738831027341764</v>
      </c>
      <c r="AN16" s="15">
        <v>0.98962927407811108</v>
      </c>
      <c r="AO16" s="15">
        <v>1.1871162689052288</v>
      </c>
      <c r="AP16" s="15">
        <v>3.7781318287893777</v>
      </c>
      <c r="AQ16" s="15">
        <v>6.3962462600984038</v>
      </c>
      <c r="AR16" s="15">
        <v>11.316736105473268</v>
      </c>
      <c r="AS16" s="15">
        <v>1.0208406968201883E-2</v>
      </c>
      <c r="AV16" s="12"/>
      <c r="AY16">
        <v>2.6041651392976393E-2</v>
      </c>
      <c r="AZ16">
        <v>9.5895398629891576E-2</v>
      </c>
      <c r="BA16">
        <v>259.99550000000005</v>
      </c>
      <c r="BB16">
        <v>33.1</v>
      </c>
      <c r="BC16">
        <v>41.22</v>
      </c>
      <c r="BD16" s="2">
        <v>238230.231779739</v>
      </c>
      <c r="BE16" s="2"/>
    </row>
    <row r="17" spans="1:57" s="6" customFormat="1" x14ac:dyDescent="0.2">
      <c r="A17" s="6">
        <v>16</v>
      </c>
      <c r="B17" s="6">
        <v>8</v>
      </c>
      <c r="C17" s="7" t="s">
        <v>12</v>
      </c>
      <c r="D17" s="6" t="s">
        <v>11</v>
      </c>
      <c r="E17" s="6" t="s">
        <v>9</v>
      </c>
      <c r="F17" s="8">
        <v>2</v>
      </c>
      <c r="G17" s="8">
        <v>536</v>
      </c>
      <c r="H17" s="6">
        <v>20</v>
      </c>
      <c r="I17" s="6">
        <v>1.405</v>
      </c>
      <c r="J17" s="6">
        <v>21.734999999999999</v>
      </c>
      <c r="K17" s="6">
        <v>0.755</v>
      </c>
      <c r="L17" s="6">
        <v>3.83</v>
      </c>
      <c r="M17" s="6">
        <v>9.7899999999999991</v>
      </c>
      <c r="N17" s="6">
        <f>0.15+0.465</f>
        <v>0.61499999999999999</v>
      </c>
      <c r="O17" s="6">
        <v>1.66</v>
      </c>
      <c r="P17" s="6">
        <f>1.375</f>
        <v>1.375</v>
      </c>
      <c r="Q17" s="6">
        <v>2.12</v>
      </c>
      <c r="R17" s="13">
        <v>18858835.883047532</v>
      </c>
      <c r="S17" s="13">
        <v>901697.96417260345</v>
      </c>
      <c r="T17" s="13">
        <v>370642.69218551746</v>
      </c>
      <c r="U17" s="13">
        <v>8050956.4045079304</v>
      </c>
      <c r="V17" s="13">
        <v>3002939.9139620545</v>
      </c>
      <c r="W17" s="13">
        <v>126401210.61906815</v>
      </c>
      <c r="X17" s="13">
        <v>4323722.9455779027</v>
      </c>
      <c r="Y17" s="13">
        <v>412015857.67423415</v>
      </c>
      <c r="Z17" s="13">
        <v>99530199.385796115</v>
      </c>
      <c r="AA17" s="13">
        <v>916629604.83207941</v>
      </c>
      <c r="AB17" s="13">
        <v>22729017.977212533</v>
      </c>
      <c r="AC17" s="6">
        <v>2.1297001401854194</v>
      </c>
      <c r="AD17" s="22">
        <v>0</v>
      </c>
      <c r="AE17" s="22">
        <v>0</v>
      </c>
      <c r="AF17" s="6">
        <v>13.52840909090909</v>
      </c>
      <c r="AG17" s="6">
        <v>98.000146352381464</v>
      </c>
      <c r="AH17" s="29">
        <v>84.924807452485339</v>
      </c>
      <c r="AI17" s="29">
        <v>26.865189148289723</v>
      </c>
      <c r="AJ17" s="29">
        <v>84.796440045571075</v>
      </c>
      <c r="AK17" s="29">
        <v>82.171516947219999</v>
      </c>
      <c r="AL17" s="29">
        <v>274.32148664907362</v>
      </c>
      <c r="AM17" s="20"/>
      <c r="AN17" s="20">
        <v>0.99586562211346163</v>
      </c>
      <c r="AO17" s="20">
        <v>1.4377540475101274</v>
      </c>
      <c r="AP17" s="20">
        <v>4.8595475544030835</v>
      </c>
      <c r="AQ17" s="20">
        <v>6.8624797021365884</v>
      </c>
      <c r="AR17" s="20">
        <v>28.784750823815248</v>
      </c>
      <c r="AS17" s="20">
        <v>1.0331498542717598E-2</v>
      </c>
      <c r="AT17">
        <v>448.32292396846424</v>
      </c>
      <c r="AU17">
        <v>62.789481846351904</v>
      </c>
      <c r="AV17" s="12">
        <v>111804523.4375</v>
      </c>
      <c r="AW17" s="6">
        <v>2.3101881032320599</v>
      </c>
      <c r="AX17" s="6">
        <v>6.9872461619204298</v>
      </c>
      <c r="AY17" s="6">
        <v>2.7083335692683806E-2</v>
      </c>
      <c r="AZ17" s="6">
        <v>0.4245282958257045</v>
      </c>
      <c r="BA17" s="6">
        <v>248.64099999999999</v>
      </c>
      <c r="BB17" s="6">
        <v>34.549999999999997</v>
      </c>
      <c r="BC17" s="6">
        <v>47.4</v>
      </c>
      <c r="BD17" s="8"/>
      <c r="BE17" s="8"/>
    </row>
    <row r="18" spans="1:57" x14ac:dyDescent="0.2">
      <c r="A18">
        <v>17</v>
      </c>
      <c r="B18">
        <v>9</v>
      </c>
      <c r="C18" s="1" t="s">
        <v>5</v>
      </c>
      <c r="D18" t="s">
        <v>6</v>
      </c>
      <c r="E18" t="s">
        <v>7</v>
      </c>
      <c r="F18" s="2">
        <v>3</v>
      </c>
      <c r="G18" s="2">
        <v>499</v>
      </c>
      <c r="H18">
        <v>14</v>
      </c>
      <c r="I18">
        <v>1.395</v>
      </c>
      <c r="J18">
        <v>22.02</v>
      </c>
      <c r="K18">
        <v>2.5000000000000001E-2</v>
      </c>
      <c r="L18">
        <v>4.7350000000000003</v>
      </c>
      <c r="M18">
        <v>11.675000000000001</v>
      </c>
      <c r="N18">
        <v>0.80500000000000005</v>
      </c>
      <c r="O18">
        <v>1.69</v>
      </c>
      <c r="P18">
        <f>2.765+1.915</f>
        <v>4.68</v>
      </c>
      <c r="Q18">
        <v>0.7</v>
      </c>
      <c r="R18" s="12">
        <v>41374583.775472753</v>
      </c>
      <c r="S18" s="12">
        <v>12731200.374308564</v>
      </c>
      <c r="T18" s="12">
        <v>4948915.2459480623</v>
      </c>
      <c r="U18" s="12">
        <v>6869411.4511995167</v>
      </c>
      <c r="V18" s="12">
        <v>576252423.89959347</v>
      </c>
      <c r="W18" s="12">
        <v>513487090.37391806</v>
      </c>
      <c r="X18" s="12">
        <v>18207417.065353036</v>
      </c>
      <c r="Y18" s="12">
        <v>30555143.845103603</v>
      </c>
      <c r="Z18" s="12">
        <v>47774053.723018549</v>
      </c>
      <c r="AA18" s="12">
        <v>50004246.163504682</v>
      </c>
      <c r="AB18" s="12">
        <v>17645264.917359624</v>
      </c>
      <c r="AC18">
        <v>4.1759695883944001</v>
      </c>
      <c r="AD18" s="22">
        <v>1.1552760195112128</v>
      </c>
      <c r="AE18" s="22">
        <v>1.0708849906514608</v>
      </c>
      <c r="AF18">
        <v>10.147727272727273</v>
      </c>
      <c r="AG18">
        <v>104.57739542346442</v>
      </c>
      <c r="AH18" s="28">
        <v>43.830896077856821</v>
      </c>
      <c r="AI18" s="28">
        <v>18.943542428485507</v>
      </c>
      <c r="AJ18" s="28">
        <v>59.844665910081638</v>
      </c>
      <c r="AK18" s="28">
        <v>77.106055601502959</v>
      </c>
      <c r="AL18" s="28">
        <v>323.10243293378659</v>
      </c>
      <c r="AM18" s="15">
        <v>4.4895568798870542</v>
      </c>
      <c r="AN18" s="15">
        <v>0.68050431641064346</v>
      </c>
      <c r="AO18" s="15">
        <v>0.96896122472653867</v>
      </c>
      <c r="AP18" s="15">
        <v>4.365949789115307</v>
      </c>
      <c r="AQ18" s="15">
        <v>5.6645006477136786</v>
      </c>
      <c r="AR18" s="15">
        <v>12.484417463431605</v>
      </c>
      <c r="AS18" s="15">
        <v>9.4562053589603359E-3</v>
      </c>
      <c r="AV18" s="12">
        <v>73926210.9375</v>
      </c>
      <c r="AW18">
        <v>2.6518920968326398</v>
      </c>
      <c r="AX18">
        <v>6.2209938492161401</v>
      </c>
      <c r="AY18">
        <v>0.1499999875823656</v>
      </c>
      <c r="AZ18">
        <v>0.41524328906107566</v>
      </c>
      <c r="BA18">
        <v>249.4665</v>
      </c>
      <c r="BB18">
        <v>29.5</v>
      </c>
      <c r="BC18">
        <v>42.88</v>
      </c>
      <c r="BD18" s="2"/>
      <c r="BE18" s="2"/>
    </row>
    <row r="19" spans="1:57" x14ac:dyDescent="0.2">
      <c r="A19">
        <v>18</v>
      </c>
      <c r="B19">
        <v>9</v>
      </c>
      <c r="C19" s="1" t="s">
        <v>5</v>
      </c>
      <c r="D19" t="s">
        <v>6</v>
      </c>
      <c r="E19" t="s">
        <v>7</v>
      </c>
      <c r="F19" s="2">
        <v>3</v>
      </c>
      <c r="G19" s="2">
        <v>502</v>
      </c>
      <c r="H19">
        <v>14.5</v>
      </c>
      <c r="I19">
        <v>1.335</v>
      </c>
      <c r="J19">
        <v>19.02</v>
      </c>
      <c r="K19">
        <v>0.245</v>
      </c>
      <c r="L19">
        <v>5.415</v>
      </c>
      <c r="M19">
        <v>10.115</v>
      </c>
      <c r="N19">
        <v>1</v>
      </c>
      <c r="O19">
        <v>1.4850000000000001</v>
      </c>
      <c r="P19">
        <f>0.8+0.805</f>
        <v>1.605</v>
      </c>
      <c r="Q19">
        <v>0.49</v>
      </c>
      <c r="R19" s="12">
        <v>25082236.312908608</v>
      </c>
      <c r="S19" s="12">
        <v>11773505.931661502</v>
      </c>
      <c r="T19" s="12">
        <v>797989.00598962407</v>
      </c>
      <c r="U19" s="12">
        <v>7497834.1750695482</v>
      </c>
      <c r="V19" s="12">
        <v>322730543.08496648</v>
      </c>
      <c r="W19" s="12">
        <v>237525205.02685595</v>
      </c>
      <c r="X19" s="12">
        <v>31875228.162842616</v>
      </c>
      <c r="Y19" s="12">
        <v>119228374.46282609</v>
      </c>
      <c r="Z19" s="12">
        <v>113971533.15463583</v>
      </c>
      <c r="AA19" s="12">
        <v>156215663.49926186</v>
      </c>
      <c r="AB19" s="12">
        <v>25897407.532361586</v>
      </c>
      <c r="AC19">
        <v>4.2728780586819424</v>
      </c>
      <c r="AD19" s="22">
        <v>1.0995261671538006</v>
      </c>
      <c r="AE19" s="22">
        <v>1.1460693189071829</v>
      </c>
      <c r="AF19">
        <v>12.50568181818182</v>
      </c>
      <c r="AG19">
        <v>95.435890095869297</v>
      </c>
      <c r="AH19" s="28">
        <v>53.219433446447219</v>
      </c>
      <c r="AI19" s="28">
        <v>26.071851095171176</v>
      </c>
      <c r="AJ19" s="28">
        <v>75.205453113270679</v>
      </c>
      <c r="AK19" s="28">
        <v>67.84198475599672</v>
      </c>
      <c r="AL19" s="28">
        <v>311.17695572622324</v>
      </c>
      <c r="AM19" s="15">
        <v>5.6325335135744101</v>
      </c>
      <c r="AN19" s="15">
        <v>0.64214653899098817</v>
      </c>
      <c r="AO19" s="15">
        <v>1.8883756442998021</v>
      </c>
      <c r="AP19" s="15">
        <v>4.58214143171252</v>
      </c>
      <c r="AQ19" s="15">
        <v>5.99450200254911</v>
      </c>
      <c r="AR19" s="15">
        <v>18.466218123334301</v>
      </c>
      <c r="AS19" s="15">
        <v>8.9712793933678127E-3</v>
      </c>
      <c r="AT19">
        <v>445.95678999015036</v>
      </c>
      <c r="AU19">
        <v>60.949743126514456</v>
      </c>
      <c r="AV19" s="12">
        <v>21599679.6875</v>
      </c>
      <c r="AW19">
        <v>3.3193793233540299</v>
      </c>
      <c r="AX19">
        <v>12.058205891845301</v>
      </c>
      <c r="AY19">
        <v>0.22135415915399786</v>
      </c>
      <c r="AZ19">
        <v>0.43866268598019231</v>
      </c>
      <c r="BA19">
        <v>248.65600000000003</v>
      </c>
      <c r="BB19">
        <v>32.6</v>
      </c>
      <c r="BC19">
        <v>70.98</v>
      </c>
      <c r="BD19" s="2"/>
      <c r="BE19" s="2"/>
    </row>
    <row r="20" spans="1:57" x14ac:dyDescent="0.2">
      <c r="A20">
        <v>19</v>
      </c>
      <c r="B20">
        <v>10</v>
      </c>
      <c r="C20" s="3" t="s">
        <v>8</v>
      </c>
      <c r="D20" t="s">
        <v>6</v>
      </c>
      <c r="E20" t="s">
        <v>9</v>
      </c>
      <c r="F20" s="2">
        <v>2</v>
      </c>
      <c r="G20" s="2">
        <v>495</v>
      </c>
      <c r="H20" t="s">
        <v>7</v>
      </c>
      <c r="I20">
        <v>1.38</v>
      </c>
      <c r="J20">
        <v>16.515000000000001</v>
      </c>
      <c r="K20">
        <v>0.35</v>
      </c>
      <c r="L20">
        <v>3.3250000000000002</v>
      </c>
      <c r="M20">
        <v>7.48</v>
      </c>
      <c r="N20">
        <v>0.76500000000000001</v>
      </c>
      <c r="O20">
        <v>1.43</v>
      </c>
      <c r="P20">
        <f>1.515+1.13</f>
        <v>2.6449999999999996</v>
      </c>
      <c r="Q20">
        <v>1.2749999999999999</v>
      </c>
      <c r="R20" s="12">
        <v>11765285.837962503</v>
      </c>
      <c r="S20" s="12">
        <v>2844383.0986417308</v>
      </c>
      <c r="T20" s="12">
        <v>4917310.6349912947</v>
      </c>
      <c r="U20" s="12">
        <v>18685182.692036539</v>
      </c>
      <c r="V20" s="12">
        <v>11297668.154542373</v>
      </c>
      <c r="W20" s="12">
        <v>192923790.00032458</v>
      </c>
      <c r="X20" s="12">
        <v>317634.08322337014</v>
      </c>
      <c r="Y20" s="12">
        <v>414781396.16283464</v>
      </c>
      <c r="Z20" s="12">
        <v>302420640.11296159</v>
      </c>
      <c r="AA20" s="12">
        <v>1937275900.6266983</v>
      </c>
      <c r="AB20" s="12">
        <v>235073935.25476098</v>
      </c>
      <c r="AC20">
        <v>1.6364205396966773</v>
      </c>
      <c r="AD20" s="22">
        <v>0</v>
      </c>
      <c r="AE20" s="22">
        <v>0</v>
      </c>
      <c r="AF20">
        <v>10.232954545454545</v>
      </c>
      <c r="AG20">
        <v>84.253545806620394</v>
      </c>
      <c r="AH20" s="28">
        <v>68.282179259323925</v>
      </c>
      <c r="AI20" s="28">
        <v>17.441435334681955</v>
      </c>
      <c r="AJ20" s="28">
        <v>72.871762007440367</v>
      </c>
      <c r="AK20" s="28">
        <v>82.08786167908768</v>
      </c>
      <c r="AL20" s="28">
        <v>237.99847007151419</v>
      </c>
      <c r="AM20" s="15">
        <v>7.4270730780380738</v>
      </c>
      <c r="AN20" s="15">
        <v>0.60389162469267454</v>
      </c>
      <c r="AO20" s="15">
        <v>0.92036280048585462</v>
      </c>
      <c r="AP20" s="15">
        <v>4.812295653106121</v>
      </c>
      <c r="AQ20" s="15">
        <v>5.6226249200633589</v>
      </c>
      <c r="AR20" s="15">
        <v>14.15150999604737</v>
      </c>
      <c r="AS20" s="15">
        <v>9.4654983350801192E-3</v>
      </c>
      <c r="AT20">
        <v>348.04612058401528</v>
      </c>
      <c r="AU20">
        <v>48.291580745862944</v>
      </c>
      <c r="AV20" s="12">
        <v>139475828.125</v>
      </c>
      <c r="AW20">
        <v>1.4532228440955699</v>
      </c>
      <c r="AX20">
        <v>1.9768458032544101</v>
      </c>
      <c r="AY20">
        <v>0.49374998571972056</v>
      </c>
      <c r="AZ20" s="16">
        <v>0.26987752415651678</v>
      </c>
      <c r="BA20">
        <v>278.62099999999998</v>
      </c>
      <c r="BB20">
        <v>38.049999999999997</v>
      </c>
      <c r="BC20">
        <v>43.88</v>
      </c>
      <c r="BD20" s="2"/>
      <c r="BE20" s="2"/>
    </row>
    <row r="21" spans="1:57" x14ac:dyDescent="0.2">
      <c r="A21">
        <v>20</v>
      </c>
      <c r="B21">
        <v>10</v>
      </c>
      <c r="C21" s="3" t="s">
        <v>8</v>
      </c>
      <c r="D21" t="s">
        <v>6</v>
      </c>
      <c r="E21" t="s">
        <v>9</v>
      </c>
      <c r="F21" s="2">
        <v>2</v>
      </c>
      <c r="G21" s="2">
        <v>512</v>
      </c>
      <c r="H21" t="s">
        <v>7</v>
      </c>
      <c r="I21">
        <v>1.4550000000000001</v>
      </c>
      <c r="J21">
        <v>20.315000000000001</v>
      </c>
      <c r="K21">
        <v>0.35499999999999998</v>
      </c>
      <c r="L21">
        <v>4.7850000000000001</v>
      </c>
      <c r="M21">
        <v>15.72</v>
      </c>
      <c r="N21">
        <v>0.03</v>
      </c>
      <c r="O21">
        <v>1.71</v>
      </c>
      <c r="P21">
        <f>0.765+1.72</f>
        <v>2.4849999999999999</v>
      </c>
      <c r="Q21">
        <v>3.41</v>
      </c>
      <c r="R21" s="12">
        <v>16545299.465621501</v>
      </c>
      <c r="S21" s="12">
        <v>4488309.82231279</v>
      </c>
      <c r="T21" s="12">
        <v>3667144.6481485162</v>
      </c>
      <c r="U21" s="12">
        <v>18043835.39498071</v>
      </c>
      <c r="V21" s="12">
        <v>64046028.889797904</v>
      </c>
      <c r="W21" s="12">
        <v>227855815.19448042</v>
      </c>
      <c r="X21" s="12">
        <v>1081001.9188317845</v>
      </c>
      <c r="Y21" s="12">
        <v>317327390.94219756</v>
      </c>
      <c r="Z21" s="12">
        <v>255731866.87820745</v>
      </c>
      <c r="AA21" s="12">
        <v>1190542291.9749801</v>
      </c>
      <c r="AB21" s="12">
        <v>179315757.72970381</v>
      </c>
      <c r="AC21">
        <v>3.4471662562526411</v>
      </c>
      <c r="AD21" s="22">
        <v>0</v>
      </c>
      <c r="AE21" s="22">
        <v>0</v>
      </c>
      <c r="AF21">
        <v>15.374999999999996</v>
      </c>
      <c r="AG21">
        <v>61.108184736019062</v>
      </c>
      <c r="AH21" s="28">
        <v>63.202048208778841</v>
      </c>
      <c r="AI21" s="28">
        <v>30.620883259751778</v>
      </c>
      <c r="AJ21" s="28">
        <v>71.254195142717734</v>
      </c>
      <c r="AK21" s="28">
        <v>82.36588036736751</v>
      </c>
      <c r="AL21" s="28">
        <v>353.83756792307599</v>
      </c>
      <c r="AM21" s="15">
        <v>5.9353269163712223</v>
      </c>
      <c r="AN21" s="15">
        <v>0.9292500117046425</v>
      </c>
      <c r="AO21" s="15">
        <v>1.0459029997928235</v>
      </c>
      <c r="AP21" s="15">
        <v>3.9596684510882687</v>
      </c>
      <c r="AQ21" s="15">
        <v>5.9292678350033494</v>
      </c>
      <c r="AR21" s="15">
        <v>15.314359439446452</v>
      </c>
      <c r="AS21" s="15">
        <v>9.1906938473336284E-3</v>
      </c>
      <c r="AT21">
        <v>407.31455447946166</v>
      </c>
      <c r="AU21">
        <v>55.692111488868477</v>
      </c>
      <c r="AV21" s="12"/>
      <c r="AZ21">
        <v>0.29177425028432569</v>
      </c>
      <c r="BA21">
        <v>295.29849999999999</v>
      </c>
      <c r="BB21">
        <v>32.950000000000003</v>
      </c>
      <c r="BC21">
        <v>37.06</v>
      </c>
      <c r="BD21" s="2"/>
      <c r="BE21" s="2"/>
    </row>
    <row r="22" spans="1:57" x14ac:dyDescent="0.2">
      <c r="A22">
        <v>21</v>
      </c>
      <c r="B22">
        <v>11</v>
      </c>
      <c r="C22" s="4" t="s">
        <v>10</v>
      </c>
      <c r="D22" t="s">
        <v>11</v>
      </c>
      <c r="E22" t="s">
        <v>7</v>
      </c>
      <c r="F22" s="2">
        <v>3</v>
      </c>
      <c r="G22" s="2">
        <v>530</v>
      </c>
      <c r="H22">
        <v>17</v>
      </c>
      <c r="I22">
        <v>1.7050000000000001</v>
      </c>
      <c r="J22">
        <v>20.81</v>
      </c>
      <c r="K22">
        <v>0.28999999999999998</v>
      </c>
      <c r="L22">
        <v>4.3250000000000002</v>
      </c>
      <c r="M22">
        <v>9</v>
      </c>
      <c r="N22" t="s">
        <v>7</v>
      </c>
      <c r="O22">
        <v>1.5</v>
      </c>
      <c r="P22">
        <f>1.71+2.345</f>
        <v>4.0549999999999997</v>
      </c>
      <c r="Q22">
        <v>1.03</v>
      </c>
      <c r="R22" s="12">
        <v>15296440.05119765</v>
      </c>
      <c r="S22" s="12">
        <v>1182515.6401579569</v>
      </c>
      <c r="T22" s="12">
        <v>457754.39424274425</v>
      </c>
      <c r="U22" s="12">
        <v>16738033.690382296</v>
      </c>
      <c r="V22" s="12">
        <v>59803906.456566632</v>
      </c>
      <c r="W22" s="12">
        <v>79946184.213531777</v>
      </c>
      <c r="X22" s="12">
        <v>79178072.651204064</v>
      </c>
      <c r="Y22" s="12">
        <v>52201741.139604867</v>
      </c>
      <c r="Z22" s="12">
        <v>53027515.046183109</v>
      </c>
      <c r="AA22" s="12">
        <v>66763032.078415863</v>
      </c>
      <c r="AB22" s="12">
        <v>21430343.954236925</v>
      </c>
      <c r="AC22">
        <v>2.3837721523082953</v>
      </c>
      <c r="AD22" s="22">
        <v>1.3383412583552068</v>
      </c>
      <c r="AE22" s="22">
        <v>1.4713607151424837</v>
      </c>
      <c r="AF22">
        <v>14.75</v>
      </c>
      <c r="AG22">
        <v>148.15963308157166</v>
      </c>
      <c r="AH22" s="28">
        <v>58.541179178456744</v>
      </c>
      <c r="AI22" s="28">
        <v>29.776386067276832</v>
      </c>
      <c r="AJ22" s="28">
        <v>72.893416432598841</v>
      </c>
      <c r="AK22" s="28">
        <v>94.786055304761376</v>
      </c>
      <c r="AL22" s="28">
        <v>242.56280763065797</v>
      </c>
      <c r="AM22" s="15">
        <v>5.9110113257636385</v>
      </c>
      <c r="AN22" s="15">
        <v>1.0070793240005658</v>
      </c>
      <c r="AO22" s="15">
        <v>2.3173062918692851</v>
      </c>
      <c r="AP22" s="15">
        <v>4.9927341736993665</v>
      </c>
      <c r="AQ22" s="15">
        <v>6.1354440713299248</v>
      </c>
      <c r="AR22" s="15">
        <v>18.610531997493204</v>
      </c>
      <c r="AS22" s="15">
        <v>1.0457171547368051E-2</v>
      </c>
      <c r="AV22" s="12">
        <v>64016714.84375</v>
      </c>
      <c r="AW22">
        <v>1.7617692685147699</v>
      </c>
      <c r="AX22">
        <v>2.82659139033832</v>
      </c>
      <c r="AZ22">
        <v>0.10817609616992728</v>
      </c>
      <c r="BA22">
        <v>279.6635</v>
      </c>
      <c r="BB22">
        <v>36.049999999999997</v>
      </c>
      <c r="BC22">
        <v>31.660000000000004</v>
      </c>
      <c r="BD22" s="2"/>
      <c r="BE22" s="2"/>
    </row>
    <row r="23" spans="1:57" x14ac:dyDescent="0.2">
      <c r="A23">
        <v>22</v>
      </c>
      <c r="B23">
        <v>11</v>
      </c>
      <c r="C23" s="4" t="s">
        <v>10</v>
      </c>
      <c r="D23" t="s">
        <v>11</v>
      </c>
      <c r="E23" t="s">
        <v>7</v>
      </c>
      <c r="F23" s="2">
        <v>3</v>
      </c>
      <c r="G23" s="2">
        <v>483</v>
      </c>
      <c r="H23">
        <v>16</v>
      </c>
      <c r="I23">
        <v>1.2849999999999999</v>
      </c>
      <c r="J23">
        <v>16.954999999999998</v>
      </c>
      <c r="K23">
        <v>0.43</v>
      </c>
      <c r="L23">
        <v>4.0949999999999998</v>
      </c>
      <c r="M23">
        <v>7.1349999999999998</v>
      </c>
      <c r="N23">
        <v>0.81</v>
      </c>
      <c r="O23">
        <v>1.4750000000000001</v>
      </c>
      <c r="P23">
        <f>1.775+2.38</f>
        <v>4.1549999999999994</v>
      </c>
      <c r="Q23" t="s">
        <v>7</v>
      </c>
      <c r="R23" s="12">
        <v>10955621.991334243</v>
      </c>
      <c r="S23" s="12">
        <v>913600.04300819279</v>
      </c>
      <c r="T23" s="12">
        <v>287942.16019214835</v>
      </c>
      <c r="U23" s="12">
        <v>3218440.6833022903</v>
      </c>
      <c r="V23" s="12">
        <v>6433400.7691248879</v>
      </c>
      <c r="W23" s="12">
        <v>103764702.85316823</v>
      </c>
      <c r="X23" s="12">
        <v>70134376.246410027</v>
      </c>
      <c r="Y23" s="12">
        <v>91116016.982305095</v>
      </c>
      <c r="Z23" s="12">
        <v>125293224.2803921</v>
      </c>
      <c r="AA23" s="12">
        <v>241972799.68104938</v>
      </c>
      <c r="AB23" s="12">
        <v>45630473.238009311</v>
      </c>
      <c r="AC23">
        <v>3.2491634848860382</v>
      </c>
      <c r="AD23" s="22">
        <v>1.3402975039361977</v>
      </c>
      <c r="AE23" s="22">
        <v>1.4475961284176426</v>
      </c>
      <c r="AF23">
        <v>9.4659090909090899</v>
      </c>
      <c r="AG23">
        <v>79.168531104189015</v>
      </c>
      <c r="AH23" s="28">
        <v>70.351940427199054</v>
      </c>
      <c r="AI23" s="28">
        <v>24.948642862351171</v>
      </c>
      <c r="AJ23" s="28">
        <v>65.168842736406205</v>
      </c>
      <c r="AK23" s="28">
        <v>79.918138295000716</v>
      </c>
      <c r="AL23" s="28">
        <v>383.07105546487264</v>
      </c>
      <c r="AM23" s="15">
        <v>5.1465228604433051</v>
      </c>
      <c r="AN23" s="15">
        <v>0.92007683970720988</v>
      </c>
      <c r="AO23" s="15">
        <v>2.7616587940256085</v>
      </c>
      <c r="AP23" s="15">
        <v>4.5718021891837575</v>
      </c>
      <c r="AQ23" s="15">
        <v>5.874714958817961</v>
      </c>
      <c r="AR23" s="15">
        <v>17.933369580215555</v>
      </c>
      <c r="AS23" s="15">
        <v>1.0477442775366639E-2</v>
      </c>
      <c r="AT23">
        <v>273.03458600913507</v>
      </c>
      <c r="AU23">
        <v>35.535582494087755</v>
      </c>
      <c r="AV23" s="12">
        <v>31788599.609375</v>
      </c>
      <c r="AW23">
        <v>3.4108544249596302</v>
      </c>
      <c r="AX23">
        <v>14.561405571105301</v>
      </c>
      <c r="AY23">
        <v>9.0624991431832266E-2</v>
      </c>
      <c r="AZ23">
        <v>0.29703740355432606</v>
      </c>
      <c r="BA23">
        <v>255.12299999999996</v>
      </c>
      <c r="BB23">
        <v>35.9</v>
      </c>
      <c r="BC23">
        <v>57.66</v>
      </c>
      <c r="BD23" s="2"/>
      <c r="BE23" s="2"/>
    </row>
    <row r="24" spans="1:57" x14ac:dyDescent="0.2">
      <c r="A24">
        <v>23</v>
      </c>
      <c r="B24">
        <v>12</v>
      </c>
      <c r="C24" s="5" t="s">
        <v>12</v>
      </c>
      <c r="D24" t="s">
        <v>11</v>
      </c>
      <c r="E24" t="s">
        <v>9</v>
      </c>
      <c r="F24" s="2">
        <v>3</v>
      </c>
      <c r="G24" s="2">
        <v>586</v>
      </c>
      <c r="H24">
        <v>19</v>
      </c>
      <c r="I24">
        <v>1.625</v>
      </c>
      <c r="J24">
        <v>25.63</v>
      </c>
      <c r="K24">
        <v>0.52500000000000002</v>
      </c>
      <c r="L24">
        <v>5.9</v>
      </c>
      <c r="M24">
        <v>12.76</v>
      </c>
      <c r="N24">
        <v>0.79500000000000004</v>
      </c>
      <c r="O24">
        <v>1.645</v>
      </c>
      <c r="P24">
        <f>2.735+3.885</f>
        <v>6.6199999999999992</v>
      </c>
      <c r="Q24">
        <v>1.645</v>
      </c>
      <c r="R24" s="12">
        <v>24312534.051509876</v>
      </c>
      <c r="S24" s="12">
        <v>1671884.8854960094</v>
      </c>
      <c r="T24" s="12">
        <v>2065245.2878766402</v>
      </c>
      <c r="U24" s="12">
        <v>88509826.563345253</v>
      </c>
      <c r="V24" s="12">
        <v>295582037.49946886</v>
      </c>
      <c r="W24" s="12">
        <v>213598037.83806241</v>
      </c>
      <c r="X24" s="12">
        <v>11271963.919108531</v>
      </c>
      <c r="Y24" s="12">
        <v>491124724.49775171</v>
      </c>
      <c r="Z24" s="12">
        <v>308659056.72288245</v>
      </c>
      <c r="AA24" s="12">
        <v>89739289.01747869</v>
      </c>
      <c r="AB24" s="12">
        <v>58360233.132896759</v>
      </c>
      <c r="AC24">
        <v>0.69727044962630513</v>
      </c>
      <c r="AD24" s="22">
        <v>0.26054569028240998</v>
      </c>
      <c r="AE24" s="22">
        <v>0.37802043743290303</v>
      </c>
      <c r="AF24">
        <v>16.653409090909086</v>
      </c>
      <c r="AG24">
        <v>108.7755127909777</v>
      </c>
      <c r="AH24" s="28">
        <v>61.519584096194308</v>
      </c>
      <c r="AI24" s="28">
        <v>31.014119833953558</v>
      </c>
      <c r="AJ24" s="28">
        <v>83.497017045540829</v>
      </c>
      <c r="AK24" s="28">
        <v>95.309099677199839</v>
      </c>
      <c r="AL24" s="28">
        <v>278.83439640921557</v>
      </c>
      <c r="AM24" s="15">
        <v>5.4932811885033583</v>
      </c>
      <c r="AN24" s="15">
        <v>0.88214751273379721</v>
      </c>
      <c r="AO24" s="15">
        <v>1.1935024255198206</v>
      </c>
      <c r="AP24" s="15">
        <v>4.5056542554663102</v>
      </c>
      <c r="AQ24" s="15">
        <v>7.4641123959638325</v>
      </c>
      <c r="AR24" s="15">
        <v>17.120876894266608</v>
      </c>
      <c r="AS24" s="15">
        <v>1.0658971025100116E-2</v>
      </c>
      <c r="AT24">
        <v>500.20999385783773</v>
      </c>
      <c r="AU24">
        <v>82.006048431647343</v>
      </c>
      <c r="AV24" s="12">
        <v>67127882.8125</v>
      </c>
      <c r="AW24">
        <v>3.10147385655331</v>
      </c>
      <c r="AX24">
        <v>11.4963041381731</v>
      </c>
      <c r="AY24">
        <v>3.8541668963928966E-2</v>
      </c>
      <c r="AZ24">
        <v>0.26415095019916635</v>
      </c>
      <c r="BA24">
        <v>294.01076923076926</v>
      </c>
      <c r="BB24">
        <v>34.846153846153847</v>
      </c>
      <c r="BC24">
        <v>41.98</v>
      </c>
      <c r="BD24" s="2"/>
      <c r="BE24" s="2"/>
    </row>
    <row r="25" spans="1:57" s="6" customFormat="1" x14ac:dyDescent="0.2">
      <c r="A25" s="6">
        <v>24</v>
      </c>
      <c r="B25" s="6">
        <v>12</v>
      </c>
      <c r="C25" s="7" t="s">
        <v>12</v>
      </c>
      <c r="D25" s="6" t="s">
        <v>11</v>
      </c>
      <c r="E25" s="6" t="s">
        <v>9</v>
      </c>
      <c r="F25" s="8">
        <v>3</v>
      </c>
      <c r="G25" s="8">
        <v>520</v>
      </c>
      <c r="H25" s="6">
        <v>18</v>
      </c>
      <c r="I25" s="6">
        <v>1.405</v>
      </c>
      <c r="J25" s="6">
        <v>20.925000000000001</v>
      </c>
      <c r="K25" s="6">
        <v>0.83499999999999996</v>
      </c>
      <c r="L25" s="6">
        <v>4.8949999999999996</v>
      </c>
      <c r="M25" s="6">
        <v>9.67</v>
      </c>
      <c r="N25" s="6">
        <v>0.63</v>
      </c>
      <c r="O25" s="6">
        <v>1.5049999999999999</v>
      </c>
      <c r="P25" s="6">
        <f>1.875+1.305</f>
        <v>3.1799999999999997</v>
      </c>
      <c r="Q25" s="6">
        <v>2.0049999999999999</v>
      </c>
      <c r="R25" s="13">
        <v>27654985.249868672</v>
      </c>
      <c r="S25" s="13">
        <v>2418668.5088856365</v>
      </c>
      <c r="T25" s="13">
        <v>3182027.9803581783</v>
      </c>
      <c r="U25" s="13">
        <v>78659974.401322424</v>
      </c>
      <c r="V25" s="13">
        <v>517240320.91612083</v>
      </c>
      <c r="W25" s="13">
        <v>239052840.4346768</v>
      </c>
      <c r="X25" s="13">
        <v>2681555.2201031004</v>
      </c>
      <c r="Y25" s="13">
        <v>527052196.64476269</v>
      </c>
      <c r="Z25" s="13">
        <v>372625036.41500622</v>
      </c>
      <c r="AA25" s="13">
        <v>1013580937.5524545</v>
      </c>
      <c r="AB25" s="13">
        <v>120448717.60882592</v>
      </c>
      <c r="AC25" s="6">
        <v>0.89194954696105511</v>
      </c>
      <c r="AD25" s="22">
        <v>0.61716485445870262</v>
      </c>
      <c r="AE25" s="22">
        <v>0.67588548121486391</v>
      </c>
      <c r="AF25" s="6">
        <v>10.630681818181818</v>
      </c>
      <c r="AG25" s="6">
        <v>129.00277755460417</v>
      </c>
      <c r="AH25" s="29">
        <v>40.676737035554297</v>
      </c>
      <c r="AI25" s="29">
        <v>29.415976825139893</v>
      </c>
      <c r="AJ25" s="29">
        <v>77.569066133513559</v>
      </c>
      <c r="AK25" s="29">
        <v>95.549003816278258</v>
      </c>
      <c r="AL25" s="29">
        <v>279.55852461955669</v>
      </c>
      <c r="AM25" s="20">
        <v>12.063656655583314</v>
      </c>
      <c r="AN25" s="20">
        <v>0.89522731725603544</v>
      </c>
      <c r="AO25" s="20">
        <v>0.97212820782991793</v>
      </c>
      <c r="AP25" s="20">
        <v>3.7112550699472395</v>
      </c>
      <c r="AQ25" s="20">
        <v>6.9656776699386649</v>
      </c>
      <c r="AR25" s="20">
        <v>17.833875685542509</v>
      </c>
      <c r="AS25" s="20">
        <v>1.015949563012291E-2</v>
      </c>
      <c r="AT25">
        <v>537.61554289406536</v>
      </c>
      <c r="AU25">
        <v>88.75570715938305</v>
      </c>
      <c r="AV25" s="12">
        <v>73448468.75</v>
      </c>
      <c r="AW25" s="6">
        <v>3.3647321684997098</v>
      </c>
      <c r="AX25" s="6">
        <v>16.702184967008598</v>
      </c>
      <c r="AY25" s="6">
        <v>0.12395834575096762</v>
      </c>
      <c r="AZ25" s="6">
        <v>0.49316451417732932</v>
      </c>
      <c r="BA25" s="6">
        <v>245.47800000000001</v>
      </c>
      <c r="BB25" s="6">
        <v>29.3</v>
      </c>
      <c r="BC25" s="6">
        <v>79.08</v>
      </c>
      <c r="BD25" s="8"/>
      <c r="BE25" s="8">
        <v>386861.995491512</v>
      </c>
    </row>
    <row r="26" spans="1:57" x14ac:dyDescent="0.2">
      <c r="A26">
        <v>25</v>
      </c>
      <c r="B26">
        <v>13</v>
      </c>
      <c r="C26" s="1" t="s">
        <v>5</v>
      </c>
      <c r="D26" t="s">
        <v>6</v>
      </c>
      <c r="E26" t="s">
        <v>7</v>
      </c>
      <c r="F26" s="2">
        <v>4</v>
      </c>
      <c r="G26" s="2">
        <v>537</v>
      </c>
      <c r="H26">
        <v>15.5</v>
      </c>
      <c r="I26">
        <v>1.41</v>
      </c>
      <c r="J26">
        <v>22.9</v>
      </c>
      <c r="K26">
        <v>0.4</v>
      </c>
      <c r="L26">
        <v>3.54</v>
      </c>
      <c r="M26">
        <v>10.52</v>
      </c>
      <c r="N26">
        <v>0.80500000000000005</v>
      </c>
      <c r="O26">
        <v>1.54</v>
      </c>
      <c r="P26">
        <f>2.735+1.945</f>
        <v>4.68</v>
      </c>
      <c r="Q26">
        <v>0.47499999999999998</v>
      </c>
      <c r="R26" s="12">
        <v>20738225.512815166</v>
      </c>
      <c r="S26" s="12">
        <v>876782.02974613116</v>
      </c>
      <c r="T26" s="12">
        <v>469186.54223442316</v>
      </c>
      <c r="U26" s="12">
        <v>30367502.710666683</v>
      </c>
      <c r="V26" s="12">
        <v>128201486.46053793</v>
      </c>
      <c r="W26" s="12">
        <v>234673017.05707708</v>
      </c>
      <c r="X26" s="12">
        <v>49512812.811752327</v>
      </c>
      <c r="Y26" s="12">
        <v>380449617.34380549</v>
      </c>
      <c r="Z26" s="12">
        <v>113262860.24737175</v>
      </c>
      <c r="AA26" s="12">
        <v>73433915.664044812</v>
      </c>
      <c r="AB26" s="12">
        <v>38822764.428875886</v>
      </c>
      <c r="AC26">
        <v>8.182593313001373</v>
      </c>
      <c r="AD26" s="22">
        <v>1.3453727145315368</v>
      </c>
      <c r="AE26" s="22">
        <v>1.4211776879378559</v>
      </c>
      <c r="AF26">
        <v>9.6931818181818183</v>
      </c>
      <c r="AG26">
        <v>66.92842233504895</v>
      </c>
      <c r="AH26" s="28">
        <v>51.892253169369056</v>
      </c>
      <c r="AI26" s="28">
        <v>23.913891941077431</v>
      </c>
      <c r="AJ26" s="28">
        <v>68.551713143460844</v>
      </c>
      <c r="AK26" s="28">
        <v>87.597801306942131</v>
      </c>
      <c r="AL26" s="28">
        <v>293.93984578348386</v>
      </c>
      <c r="AM26" s="15">
        <v>7.4967114332084073</v>
      </c>
      <c r="AN26" s="15">
        <v>0.67913687623850727</v>
      </c>
      <c r="AO26" s="15">
        <v>1.2536261257066723</v>
      </c>
      <c r="AP26" s="15">
        <v>4.7800213597786172</v>
      </c>
      <c r="AQ26" s="15">
        <v>5.4113384141371483</v>
      </c>
      <c r="AR26" s="15">
        <v>20.209849268540214</v>
      </c>
      <c r="AS26" s="15">
        <v>1.1805673232903571E-2</v>
      </c>
      <c r="AT26">
        <v>588.40512354650468</v>
      </c>
      <c r="AU26">
        <v>94.118623459848948</v>
      </c>
      <c r="AV26" s="12"/>
      <c r="AY26">
        <v>0.17031252098580196</v>
      </c>
      <c r="AZ26">
        <v>0.42176432525902463</v>
      </c>
      <c r="BA26">
        <v>253.92349999999996</v>
      </c>
      <c r="BB26">
        <v>35</v>
      </c>
      <c r="BC26">
        <v>73.239999999999995</v>
      </c>
      <c r="BD26" s="2"/>
      <c r="BE26" s="2">
        <v>353088.23165609501</v>
      </c>
    </row>
    <row r="27" spans="1:57" x14ac:dyDescent="0.2">
      <c r="A27">
        <v>26</v>
      </c>
      <c r="B27">
        <v>13</v>
      </c>
      <c r="C27" s="1" t="s">
        <v>5</v>
      </c>
      <c r="D27" t="s">
        <v>6</v>
      </c>
      <c r="E27" t="s">
        <v>7</v>
      </c>
      <c r="F27" s="2">
        <v>4</v>
      </c>
      <c r="G27" s="2">
        <v>527</v>
      </c>
      <c r="H27">
        <v>14.5</v>
      </c>
      <c r="I27">
        <v>1.45</v>
      </c>
      <c r="J27">
        <f>21.025+0.73</f>
        <v>21.754999999999999</v>
      </c>
      <c r="K27">
        <v>0.105</v>
      </c>
      <c r="L27">
        <v>5.16</v>
      </c>
      <c r="M27">
        <v>8.32</v>
      </c>
      <c r="N27">
        <v>0.79</v>
      </c>
      <c r="O27">
        <v>1.7949999999999999</v>
      </c>
      <c r="P27">
        <f>0.72+0.675</f>
        <v>1.395</v>
      </c>
      <c r="Q27">
        <v>0.93500000000000005</v>
      </c>
      <c r="R27" s="12">
        <v>41412314.970072672</v>
      </c>
      <c r="S27" s="12">
        <v>2266124.4295477476</v>
      </c>
      <c r="T27" s="12">
        <v>1433417.8485959424</v>
      </c>
      <c r="U27" s="12">
        <v>103616528.17648733</v>
      </c>
      <c r="V27" s="12">
        <v>447753696.33976108</v>
      </c>
      <c r="W27" s="12">
        <v>391489583.21835089</v>
      </c>
      <c r="X27" s="12">
        <v>62504589.339489318</v>
      </c>
      <c r="Y27" s="12">
        <v>120965300.89844947</v>
      </c>
      <c r="Z27" s="12">
        <v>149117671.08568102</v>
      </c>
      <c r="AA27" s="12">
        <v>163309416.12530133</v>
      </c>
      <c r="AB27" s="12">
        <v>44387715.777481921</v>
      </c>
      <c r="AC27">
        <v>2.7345508935271949</v>
      </c>
      <c r="AD27" s="22">
        <v>1.6480019033028526</v>
      </c>
      <c r="AE27" s="22">
        <v>1.6657497067105884</v>
      </c>
      <c r="AF27">
        <v>9.2670454545454533</v>
      </c>
      <c r="AG27">
        <v>59.108389183559822</v>
      </c>
      <c r="AH27" s="28">
        <v>48.351477636201452</v>
      </c>
      <c r="AI27" s="28">
        <v>29.66978112178893</v>
      </c>
      <c r="AJ27" s="28">
        <v>63.634636666255155</v>
      </c>
      <c r="AK27" s="28">
        <v>78.588449993418777</v>
      </c>
      <c r="AL27" s="28">
        <v>297.14377459771799</v>
      </c>
      <c r="AM27" s="15">
        <v>10.21697903271351</v>
      </c>
      <c r="AN27" s="15">
        <v>0.8490349927739862</v>
      </c>
      <c r="AO27" s="15">
        <v>1.7514799959393943</v>
      </c>
      <c r="AP27" s="15">
        <v>4.8829705049479273</v>
      </c>
      <c r="AQ27" s="15">
        <v>6.4167433907206277</v>
      </c>
      <c r="AR27" s="15">
        <v>19.121668747462618</v>
      </c>
      <c r="AS27" s="15">
        <v>1.2898487769720017E-2</v>
      </c>
      <c r="AT27">
        <v>472.01714574254561</v>
      </c>
      <c r="AU27">
        <v>76.400177958160526</v>
      </c>
      <c r="AV27" s="12"/>
      <c r="AY27">
        <v>0.23593746771415072</v>
      </c>
      <c r="AZ27">
        <v>0.60119164879453857</v>
      </c>
      <c r="BA27">
        <v>268.84750000000008</v>
      </c>
      <c r="BB27">
        <v>38.5</v>
      </c>
      <c r="BC27">
        <v>84.78</v>
      </c>
      <c r="BD27" s="2"/>
      <c r="BE27" s="2"/>
    </row>
    <row r="28" spans="1:57" x14ac:dyDescent="0.2">
      <c r="A28">
        <v>27</v>
      </c>
      <c r="B28">
        <v>14</v>
      </c>
      <c r="C28" s="3" t="s">
        <v>8</v>
      </c>
      <c r="D28" t="s">
        <v>6</v>
      </c>
      <c r="E28" t="s">
        <v>9</v>
      </c>
      <c r="F28" s="2">
        <v>4</v>
      </c>
      <c r="G28" s="2">
        <v>444</v>
      </c>
      <c r="H28">
        <v>17.5</v>
      </c>
      <c r="I28">
        <v>1.325</v>
      </c>
      <c r="J28">
        <v>18.055</v>
      </c>
      <c r="K28">
        <v>0.31</v>
      </c>
      <c r="L28">
        <v>3.18</v>
      </c>
      <c r="M28">
        <v>5.5449999999999999</v>
      </c>
      <c r="N28">
        <v>0.72499999999999998</v>
      </c>
      <c r="O28">
        <v>1.39</v>
      </c>
      <c r="P28">
        <f>1.785+1.27</f>
        <v>3.0549999999999997</v>
      </c>
      <c r="Q28">
        <v>1.0249999999999999</v>
      </c>
      <c r="R28" s="12">
        <v>14788842.254548863</v>
      </c>
      <c r="S28" s="12">
        <v>2756632.6959309937</v>
      </c>
      <c r="T28" s="12">
        <v>4215902.9965600213</v>
      </c>
      <c r="U28" s="12">
        <v>20826396.302108843</v>
      </c>
      <c r="V28" s="12">
        <v>415897476.35571742</v>
      </c>
      <c r="W28" s="12">
        <v>179178483.62329951</v>
      </c>
      <c r="X28" s="12">
        <v>2232705.3626075196</v>
      </c>
      <c r="Y28" s="12">
        <v>279322842.38818562</v>
      </c>
      <c r="Z28" s="12">
        <v>224598885.3741639</v>
      </c>
      <c r="AA28" s="12">
        <v>2477219286.9426169</v>
      </c>
      <c r="AB28" s="12">
        <v>379824828.23003489</v>
      </c>
      <c r="AC28">
        <v>0.4851862438288489</v>
      </c>
      <c r="AD28" s="22">
        <v>0</v>
      </c>
      <c r="AE28" s="22">
        <v>0</v>
      </c>
      <c r="AF28">
        <v>10.488636363636363</v>
      </c>
      <c r="AG28">
        <v>86.696368160670218</v>
      </c>
      <c r="AH28" s="28">
        <v>87.698841284600533</v>
      </c>
      <c r="AI28" s="28">
        <v>33.01092935132499</v>
      </c>
      <c r="AJ28" s="28">
        <v>72.696394260133772</v>
      </c>
      <c r="AK28" s="28">
        <v>80.911168599101131</v>
      </c>
      <c r="AL28" s="28">
        <v>302.59763813615268</v>
      </c>
      <c r="AM28" s="15">
        <v>8.3018557854869126</v>
      </c>
      <c r="AN28" s="15">
        <v>0.6564779787914361</v>
      </c>
      <c r="AO28" s="15">
        <v>1.6873111686292281</v>
      </c>
      <c r="AP28" s="15">
        <v>4.0589642763934695</v>
      </c>
      <c r="AQ28" s="15">
        <v>4.9061952988135396</v>
      </c>
      <c r="AR28" s="15">
        <v>14.855430693840024</v>
      </c>
      <c r="AS28" s="15">
        <v>1.6700578959243942E-2</v>
      </c>
      <c r="AT28">
        <v>388.57870507103831</v>
      </c>
      <c r="AU28">
        <v>65.127391841194537</v>
      </c>
      <c r="AV28" s="12">
        <v>110256476.5625</v>
      </c>
      <c r="AW28">
        <v>3.45993219152398</v>
      </c>
      <c r="AX28">
        <v>19.913004824474601</v>
      </c>
      <c r="AZ28">
        <v>0.44142667627697629</v>
      </c>
      <c r="BA28">
        <v>215.13550000000001</v>
      </c>
      <c r="BB28">
        <v>27</v>
      </c>
      <c r="BC28">
        <v>78.62</v>
      </c>
      <c r="BD28" s="2"/>
      <c r="BE28" s="2"/>
    </row>
    <row r="29" spans="1:57" x14ac:dyDescent="0.2">
      <c r="A29">
        <v>28</v>
      </c>
      <c r="B29">
        <v>14</v>
      </c>
      <c r="C29" s="3" t="s">
        <v>8</v>
      </c>
      <c r="D29" t="s">
        <v>6</v>
      </c>
      <c r="E29" t="s">
        <v>9</v>
      </c>
      <c r="F29" s="2">
        <v>4</v>
      </c>
      <c r="G29" s="2">
        <v>461</v>
      </c>
      <c r="H29">
        <v>17</v>
      </c>
      <c r="I29">
        <v>1.17</v>
      </c>
      <c r="J29">
        <v>17.8</v>
      </c>
      <c r="K29" t="s">
        <v>7</v>
      </c>
      <c r="L29">
        <v>3.0649999999999999</v>
      </c>
      <c r="M29">
        <v>6.63</v>
      </c>
      <c r="N29">
        <v>0.505</v>
      </c>
      <c r="O29">
        <v>1.38</v>
      </c>
      <c r="P29">
        <f>0.69+0.71</f>
        <v>1.4</v>
      </c>
      <c r="Q29">
        <v>1.2549999999999999</v>
      </c>
      <c r="R29" s="12">
        <v>19348426.96827409</v>
      </c>
      <c r="S29" s="12">
        <v>992704.42172382493</v>
      </c>
      <c r="T29" s="12">
        <v>1487892.1448373657</v>
      </c>
      <c r="U29" s="12">
        <v>46549290.89858523</v>
      </c>
      <c r="V29" s="12">
        <v>26024327.751304876</v>
      </c>
      <c r="W29" s="12">
        <v>190348564.39104375</v>
      </c>
      <c r="X29" s="12">
        <v>11159021.853490645</v>
      </c>
      <c r="Y29" s="12">
        <v>1195926918.8017201</v>
      </c>
      <c r="Z29" s="12">
        <v>285359469.38149244</v>
      </c>
      <c r="AA29" s="12">
        <v>4131527406.5311303</v>
      </c>
      <c r="AB29" s="12">
        <v>140841937.85767683</v>
      </c>
      <c r="AC29">
        <v>1.1071087230876735</v>
      </c>
      <c r="AD29" s="22">
        <v>0.59932261138084708</v>
      </c>
      <c r="AE29" s="22">
        <v>0.5039649739317501</v>
      </c>
      <c r="AF29">
        <v>20.09090909090909</v>
      </c>
      <c r="AG29">
        <v>55.996463532625711</v>
      </c>
      <c r="AH29" s="28">
        <v>63.531820534577662</v>
      </c>
      <c r="AI29" s="28">
        <v>33.249440031548843</v>
      </c>
      <c r="AJ29" s="28">
        <v>71.961161427805592</v>
      </c>
      <c r="AK29" s="28">
        <v>108.30414283675822</v>
      </c>
      <c r="AL29" s="28">
        <v>266.51966782565148</v>
      </c>
      <c r="AM29" s="15">
        <v>6.6304180365486163</v>
      </c>
      <c r="AN29" s="15">
        <v>0.80073717498649266</v>
      </c>
      <c r="AO29" s="15">
        <v>1.6349034868140133</v>
      </c>
      <c r="AP29" s="15">
        <v>3.993965939769704</v>
      </c>
      <c r="AQ29" s="15">
        <v>6.0204372905673917</v>
      </c>
      <c r="AR29" s="15">
        <v>14.97798141740487</v>
      </c>
      <c r="AS29" s="15">
        <v>1.5780497866517532E-2</v>
      </c>
      <c r="AV29" s="12"/>
      <c r="AZ29">
        <v>0.12032439977828339</v>
      </c>
      <c r="BA29">
        <v>283.13400000000001</v>
      </c>
      <c r="BB29">
        <v>34.6</v>
      </c>
      <c r="BC29">
        <v>95.32</v>
      </c>
      <c r="BD29" s="2"/>
      <c r="BE29" s="2"/>
    </row>
    <row r="30" spans="1:57" x14ac:dyDescent="0.2">
      <c r="A30">
        <v>29</v>
      </c>
      <c r="B30">
        <v>15</v>
      </c>
      <c r="C30" s="4" t="s">
        <v>10</v>
      </c>
      <c r="D30" t="s">
        <v>11</v>
      </c>
      <c r="E30" t="s">
        <v>7</v>
      </c>
      <c r="F30" s="2">
        <v>4</v>
      </c>
      <c r="G30" s="2">
        <v>500</v>
      </c>
      <c r="H30">
        <v>16</v>
      </c>
      <c r="I30">
        <v>1.37</v>
      </c>
      <c r="J30">
        <v>21.49</v>
      </c>
      <c r="K30">
        <v>0.24</v>
      </c>
      <c r="L30">
        <v>5.22</v>
      </c>
      <c r="M30">
        <v>10.215</v>
      </c>
      <c r="N30">
        <v>0.81499999999999995</v>
      </c>
      <c r="O30">
        <v>1.675</v>
      </c>
      <c r="P30">
        <f>1.61+2.23</f>
        <v>3.84</v>
      </c>
      <c r="Q30">
        <v>1.135</v>
      </c>
      <c r="R30" s="12">
        <v>19038055.341736268</v>
      </c>
      <c r="S30" s="12">
        <v>4943108.7142726714</v>
      </c>
      <c r="T30" s="12">
        <v>3074767.0143505707</v>
      </c>
      <c r="U30" s="12">
        <v>21493965.893279031</v>
      </c>
      <c r="V30" s="12">
        <v>120450342.09394385</v>
      </c>
      <c r="W30" s="12">
        <v>148352453.25203344</v>
      </c>
      <c r="X30" s="12">
        <v>76562046.433359399</v>
      </c>
      <c r="Y30" s="12">
        <v>62783986.921408772</v>
      </c>
      <c r="Z30" s="12">
        <v>61531567.465618439</v>
      </c>
      <c r="AA30" s="12">
        <v>64106381.539790325</v>
      </c>
      <c r="AB30" s="12">
        <v>17143572.295036666</v>
      </c>
      <c r="AC30">
        <v>2.5030971336884287</v>
      </c>
      <c r="AD30" s="22">
        <v>1.1326294709660194</v>
      </c>
      <c r="AE30" s="22">
        <v>1.1681336985042243</v>
      </c>
      <c r="AF30">
        <v>22.448863636363633</v>
      </c>
      <c r="AG30">
        <v>145.27130242964282</v>
      </c>
      <c r="AH30" s="28">
        <v>49.712590512505059</v>
      </c>
      <c r="AI30" s="28">
        <v>20.020990307887232</v>
      </c>
      <c r="AJ30" s="28">
        <v>73.124105868929163</v>
      </c>
      <c r="AK30" s="28">
        <v>91.176139427371709</v>
      </c>
      <c r="AL30" s="28">
        <v>233.41696774461107</v>
      </c>
      <c r="AM30" s="15">
        <v>6.65569413201281</v>
      </c>
      <c r="AN30" s="15">
        <v>1.0671282886876681</v>
      </c>
      <c r="AO30" s="15">
        <v>2.0581638716639636</v>
      </c>
      <c r="AP30" s="15">
        <v>4.9024968350661675</v>
      </c>
      <c r="AQ30" s="15">
        <v>5.872229918778098</v>
      </c>
      <c r="AR30" s="15">
        <v>20.2038090706776</v>
      </c>
      <c r="AS30" s="15">
        <v>1.0705002697578327E-2</v>
      </c>
      <c r="AV30" s="12">
        <v>15136518.5546875</v>
      </c>
      <c r="AW30">
        <v>3.7011843260465498</v>
      </c>
      <c r="AX30">
        <v>18.305969187595601</v>
      </c>
      <c r="AY30">
        <v>1.8229174365599898E-2</v>
      </c>
      <c r="AZ30">
        <v>0.1300893758551564</v>
      </c>
      <c r="BA30">
        <v>236.20099999999996</v>
      </c>
      <c r="BB30">
        <v>32.950000000000003</v>
      </c>
      <c r="BC30">
        <v>99.6</v>
      </c>
      <c r="BD30" s="2"/>
      <c r="BE30" s="2"/>
    </row>
    <row r="31" spans="1:57" x14ac:dyDescent="0.2">
      <c r="A31">
        <v>30</v>
      </c>
      <c r="B31">
        <v>15</v>
      </c>
      <c r="C31" s="4" t="s">
        <v>10</v>
      </c>
      <c r="D31" t="s">
        <v>11</v>
      </c>
      <c r="E31" t="s">
        <v>7</v>
      </c>
      <c r="F31" s="2">
        <v>4</v>
      </c>
      <c r="G31" s="2">
        <v>457</v>
      </c>
      <c r="H31">
        <v>16</v>
      </c>
      <c r="I31">
        <v>1.43</v>
      </c>
      <c r="J31">
        <f>16.15+4.29</f>
        <v>20.439999999999998</v>
      </c>
      <c r="K31">
        <v>0.52</v>
      </c>
      <c r="L31">
        <v>6.1050000000000004</v>
      </c>
      <c r="M31">
        <v>7.2</v>
      </c>
      <c r="N31">
        <v>0.88500000000000001</v>
      </c>
      <c r="O31">
        <v>1.58</v>
      </c>
      <c r="P31">
        <f>1.135+1.135</f>
        <v>2.27</v>
      </c>
      <c r="Q31">
        <v>0.63</v>
      </c>
      <c r="R31" s="12">
        <v>27352066.050100584</v>
      </c>
      <c r="S31" s="12">
        <v>1752429.2495941278</v>
      </c>
      <c r="T31" s="12">
        <v>928937.38065172301</v>
      </c>
      <c r="U31" s="12">
        <v>11191201.43986365</v>
      </c>
      <c r="V31" s="12">
        <v>277215938.71746629</v>
      </c>
      <c r="W31" s="12">
        <v>226282381.5727509</v>
      </c>
      <c r="X31" s="12">
        <v>118005748.29946135</v>
      </c>
      <c r="Y31" s="12">
        <v>80587339.804771498</v>
      </c>
      <c r="Z31" s="12">
        <v>145684104.80378091</v>
      </c>
      <c r="AA31" s="12">
        <v>71553998.678306863</v>
      </c>
      <c r="AB31" s="12">
        <v>39153537.67327746</v>
      </c>
      <c r="AC31">
        <v>3.9299191419356454</v>
      </c>
      <c r="AD31" s="22">
        <v>1.33300526633558</v>
      </c>
      <c r="AE31" s="22">
        <v>1.4251245380621496</v>
      </c>
      <c r="AF31">
        <v>9.6931818181818183</v>
      </c>
      <c r="AG31">
        <v>135.69197598815421</v>
      </c>
      <c r="AH31" s="28">
        <v>60.940497785118353</v>
      </c>
      <c r="AI31" s="28">
        <v>24.713123674154978</v>
      </c>
      <c r="AJ31" s="28">
        <v>80.498691260111116</v>
      </c>
      <c r="AK31" s="28">
        <v>88.585374582550259</v>
      </c>
      <c r="AL31" s="28">
        <v>291.46993031529632</v>
      </c>
      <c r="AM31" s="15">
        <v>7.3016779728550167</v>
      </c>
      <c r="AN31" s="15">
        <v>0.94411884907645804</v>
      </c>
      <c r="AO31" s="15">
        <v>2.4202529104776298</v>
      </c>
      <c r="AP31" s="15">
        <v>4.0660318495989323</v>
      </c>
      <c r="AQ31" s="15">
        <v>5.9686662413530129</v>
      </c>
      <c r="AR31" s="15">
        <v>21.099282789047621</v>
      </c>
      <c r="AS31" s="15">
        <v>8.5404687401241571E-3</v>
      </c>
      <c r="AV31" s="12">
        <v>12540432.6171875</v>
      </c>
      <c r="AW31">
        <v>2.3942692588501102</v>
      </c>
      <c r="AX31">
        <v>5.4805042566625497</v>
      </c>
      <c r="AY31">
        <v>0.2395833239580194</v>
      </c>
      <c r="AZ31">
        <v>0.58705725864005065</v>
      </c>
      <c r="BA31">
        <v>233.35399999999998</v>
      </c>
      <c r="BB31">
        <v>38.799999999999997</v>
      </c>
      <c r="BC31">
        <v>63.66</v>
      </c>
      <c r="BD31" s="2"/>
      <c r="BE31" s="2">
        <v>60684.512618670196</v>
      </c>
    </row>
    <row r="32" spans="1:57" x14ac:dyDescent="0.2">
      <c r="A32">
        <v>31</v>
      </c>
      <c r="B32">
        <v>16</v>
      </c>
      <c r="C32" s="5" t="s">
        <v>12</v>
      </c>
      <c r="D32" t="s">
        <v>11</v>
      </c>
      <c r="E32" t="s">
        <v>9</v>
      </c>
      <c r="F32" s="2">
        <v>4</v>
      </c>
      <c r="G32" s="2">
        <v>470</v>
      </c>
      <c r="H32">
        <v>18</v>
      </c>
      <c r="I32">
        <v>1.35</v>
      </c>
      <c r="J32">
        <v>15.9</v>
      </c>
      <c r="K32">
        <v>0.30499999999999999</v>
      </c>
      <c r="L32">
        <v>3.13</v>
      </c>
      <c r="M32">
        <v>6.27</v>
      </c>
      <c r="N32">
        <v>0.755</v>
      </c>
      <c r="O32">
        <v>1.51</v>
      </c>
      <c r="P32">
        <f>2.345+2.61</f>
        <v>4.9550000000000001</v>
      </c>
      <c r="Q32">
        <v>3.59</v>
      </c>
      <c r="R32" s="12">
        <v>18621082.308420058</v>
      </c>
      <c r="S32" s="12">
        <v>135812.67738883634</v>
      </c>
      <c r="T32" s="12">
        <v>0</v>
      </c>
      <c r="U32" s="12">
        <v>2810105.9602649007</v>
      </c>
      <c r="V32" s="12">
        <v>2436020.8136234628</v>
      </c>
      <c r="W32" s="12">
        <v>39805992.43140965</v>
      </c>
      <c r="X32" s="12">
        <v>8932898.7701040693</v>
      </c>
      <c r="Y32" s="12">
        <v>1087385894.0397351</v>
      </c>
      <c r="Z32" s="12">
        <v>194673154.21002838</v>
      </c>
      <c r="AA32" s="12">
        <v>392862972.56386</v>
      </c>
      <c r="AB32" s="12">
        <v>0</v>
      </c>
      <c r="AC32">
        <v>1.6662605819036251</v>
      </c>
      <c r="AD32" s="22">
        <v>0</v>
      </c>
      <c r="AE32" s="22">
        <v>0</v>
      </c>
      <c r="AF32">
        <v>11.767045454545453</v>
      </c>
      <c r="AG32">
        <v>143.80071138842567</v>
      </c>
      <c r="AH32" s="28">
        <v>76.428654100876074</v>
      </c>
      <c r="AI32" s="28">
        <v>31.053440416942522</v>
      </c>
      <c r="AJ32" s="28">
        <v>74.434913088059801</v>
      </c>
      <c r="AK32" s="28">
        <v>115.09844688547628</v>
      </c>
      <c r="AL32" s="28">
        <v>298.4693774157596</v>
      </c>
      <c r="AM32" s="15">
        <v>6.3292238934547562</v>
      </c>
      <c r="AN32" s="15">
        <v>1.0026342842822022</v>
      </c>
      <c r="AO32" s="15">
        <v>1.2132073070191289</v>
      </c>
      <c r="AP32" s="15">
        <v>4.2179473764479791</v>
      </c>
      <c r="AQ32" s="15">
        <v>6.5437049253351871</v>
      </c>
      <c r="AR32" s="15">
        <v>21.798538340410989</v>
      </c>
      <c r="AS32" s="15">
        <v>1.2625610785597898E-2</v>
      </c>
      <c r="AT32">
        <v>266.02481967410904</v>
      </c>
      <c r="AU32">
        <v>43.243678029231475</v>
      </c>
      <c r="AV32" s="12">
        <v>225660625</v>
      </c>
      <c r="AW32">
        <v>0.57559341243867901</v>
      </c>
      <c r="AX32">
        <v>1.1900713543613699</v>
      </c>
      <c r="AY32">
        <v>1.4062514776984799E-2</v>
      </c>
      <c r="AZ32">
        <v>7.7937768074661962E-2</v>
      </c>
      <c r="BA32">
        <v>270.40350000000001</v>
      </c>
      <c r="BB32">
        <v>35.700000000000003</v>
      </c>
      <c r="BC32">
        <v>70.02</v>
      </c>
      <c r="BD32" s="2"/>
      <c r="BE32" s="2"/>
    </row>
    <row r="33" spans="1:57" s="6" customFormat="1" x14ac:dyDescent="0.2">
      <c r="A33" s="6">
        <v>32</v>
      </c>
      <c r="B33" s="6">
        <v>16</v>
      </c>
      <c r="C33" s="7" t="s">
        <v>12</v>
      </c>
      <c r="D33" s="6" t="s">
        <v>11</v>
      </c>
      <c r="E33" s="6" t="s">
        <v>9</v>
      </c>
      <c r="F33" s="8">
        <v>4</v>
      </c>
      <c r="G33" s="8">
        <v>500</v>
      </c>
      <c r="H33" s="6">
        <v>18.5</v>
      </c>
      <c r="I33" s="6">
        <v>1.395</v>
      </c>
      <c r="J33" s="6">
        <v>18.39</v>
      </c>
      <c r="K33" s="6">
        <v>0.42499999999999999</v>
      </c>
      <c r="L33" s="6">
        <v>3.39</v>
      </c>
      <c r="M33" s="6">
        <v>7.15</v>
      </c>
      <c r="N33" s="6">
        <v>0.90500000000000003</v>
      </c>
      <c r="O33" s="6">
        <v>1.345</v>
      </c>
      <c r="P33" s="6">
        <f>2.41+2.71</f>
        <v>5.12</v>
      </c>
      <c r="Q33" s="6">
        <v>3.12</v>
      </c>
      <c r="R33" s="13">
        <v>9270348.8372093029</v>
      </c>
      <c r="S33" s="13">
        <v>737684.10852713173</v>
      </c>
      <c r="T33" s="13">
        <v>469606.58914728678</v>
      </c>
      <c r="U33" s="13">
        <v>28459575.581395347</v>
      </c>
      <c r="V33" s="13">
        <v>742715.1162790698</v>
      </c>
      <c r="W33" s="13">
        <v>45731189.92248062</v>
      </c>
      <c r="X33" s="13">
        <v>76258738.372093022</v>
      </c>
      <c r="Y33" s="13">
        <v>1124285738.372093</v>
      </c>
      <c r="Z33" s="13">
        <v>309518007.75193799</v>
      </c>
      <c r="AA33" s="13">
        <v>170791629.84496123</v>
      </c>
      <c r="AB33" s="13">
        <v>0</v>
      </c>
      <c r="AC33" s="6">
        <v>1.7673797093947181</v>
      </c>
      <c r="AD33" s="22">
        <v>0</v>
      </c>
      <c r="AE33" s="22">
        <v>0</v>
      </c>
      <c r="AF33" s="6">
        <v>12.988636363636363</v>
      </c>
      <c r="AG33" s="6">
        <v>124.71320672610656</v>
      </c>
      <c r="AH33" s="29">
        <v>73.308117919902543</v>
      </c>
      <c r="AI33" s="29">
        <v>24.888919835706922</v>
      </c>
      <c r="AJ33" s="29">
        <v>74.151503965798469</v>
      </c>
      <c r="AK33" s="29">
        <v>87.264237509003806</v>
      </c>
      <c r="AL33" s="29">
        <v>216.05700561711825</v>
      </c>
      <c r="AM33" s="20">
        <v>6.1742873839713468</v>
      </c>
      <c r="AN33" s="20">
        <v>0.97223039243073983</v>
      </c>
      <c r="AO33" s="20">
        <v>0.87425815371513471</v>
      </c>
      <c r="AP33" s="20">
        <v>4.5448345531423886</v>
      </c>
      <c r="AQ33" s="20">
        <v>7.0411385036372769</v>
      </c>
      <c r="AR33" s="20">
        <v>10.974915678837103</v>
      </c>
      <c r="AS33" s="20">
        <v>1.1161076778687558E-2</v>
      </c>
      <c r="AT33">
        <v>288.46674904846202</v>
      </c>
      <c r="AU33">
        <v>45.815911372518158</v>
      </c>
      <c r="AV33" s="12">
        <v>108743445.3125</v>
      </c>
      <c r="AW33" s="6">
        <v>1.48778665687694</v>
      </c>
      <c r="AX33" s="6">
        <v>1.9388158187096201</v>
      </c>
      <c r="AY33" s="6">
        <v>6.7187521544595508E-2</v>
      </c>
      <c r="AZ33" s="6">
        <v>0.3770605654560229</v>
      </c>
      <c r="BA33" s="6">
        <v>262.32849999999996</v>
      </c>
      <c r="BB33" s="6">
        <v>33.35</v>
      </c>
      <c r="BC33" s="6">
        <v>39.64</v>
      </c>
      <c r="BD33" s="8"/>
      <c r="BE33" s="8"/>
    </row>
    <row r="34" spans="1:57" x14ac:dyDescent="0.2">
      <c r="A34">
        <v>33</v>
      </c>
      <c r="B34">
        <v>17</v>
      </c>
      <c r="C34" s="1" t="s">
        <v>5</v>
      </c>
      <c r="D34" t="s">
        <v>6</v>
      </c>
      <c r="E34" t="s">
        <v>7</v>
      </c>
      <c r="F34" s="2">
        <v>5</v>
      </c>
      <c r="G34" s="2">
        <v>539</v>
      </c>
      <c r="H34">
        <v>14</v>
      </c>
      <c r="I34">
        <v>1.33</v>
      </c>
      <c r="J34">
        <v>21.965</v>
      </c>
      <c r="K34">
        <v>0.28000000000000003</v>
      </c>
      <c r="L34">
        <v>6.0750000000000002</v>
      </c>
      <c r="M34">
        <v>14.914999999999999</v>
      </c>
      <c r="N34">
        <v>0.92500000000000004</v>
      </c>
      <c r="O34">
        <v>1.51</v>
      </c>
      <c r="P34">
        <f>1.56+2.645</f>
        <v>4.2050000000000001</v>
      </c>
      <c r="Q34">
        <v>0.94499999999999995</v>
      </c>
      <c r="R34" s="12">
        <v>118912003.16080602</v>
      </c>
      <c r="S34" s="12">
        <v>15406495.456341367</v>
      </c>
      <c r="T34" s="12">
        <v>10659043.856183328</v>
      </c>
      <c r="U34" s="12">
        <v>214529865.66574478</v>
      </c>
      <c r="V34" s="12">
        <v>644555630.18569732</v>
      </c>
      <c r="W34" s="12">
        <v>772379140.65586722</v>
      </c>
      <c r="X34" s="12">
        <v>69900351.639668122</v>
      </c>
      <c r="Y34" s="12">
        <v>12301189.253259582</v>
      </c>
      <c r="Z34" s="12">
        <v>21453202.291584354</v>
      </c>
      <c r="AA34" s="12">
        <v>12909589.095219281</v>
      </c>
      <c r="AB34" s="12">
        <v>8604962.4654286839</v>
      </c>
      <c r="AC34">
        <v>2.9344201865404065</v>
      </c>
      <c r="AD34" s="22">
        <v>1.1396808659851747</v>
      </c>
      <c r="AE34" s="22">
        <v>1.0052685461414663</v>
      </c>
      <c r="AF34">
        <v>10.261363636363637</v>
      </c>
      <c r="AG34">
        <v>58.575783090542878</v>
      </c>
      <c r="AH34" s="28">
        <v>66.597458081414644</v>
      </c>
      <c r="AI34" s="28">
        <v>23.360805456577186</v>
      </c>
      <c r="AJ34" s="28">
        <v>74.098759258235646</v>
      </c>
      <c r="AK34" s="28">
        <v>80.908614973929559</v>
      </c>
      <c r="AL34" s="28">
        <v>291.3439281589076</v>
      </c>
      <c r="AM34" s="15">
        <v>5.5559130961856047</v>
      </c>
      <c r="AN34" s="15">
        <v>0.88459055169700784</v>
      </c>
      <c r="AO34" s="15">
        <v>1.9347752678826109</v>
      </c>
      <c r="AP34" s="15">
        <v>4.0601642172798504</v>
      </c>
      <c r="AQ34" s="15">
        <v>6.1838424620168695</v>
      </c>
      <c r="AR34" s="15">
        <v>10.720434773901175</v>
      </c>
      <c r="AS34" s="15">
        <v>9.2576259308835077E-3</v>
      </c>
      <c r="AT34">
        <v>341.76238529104944</v>
      </c>
      <c r="AU34">
        <v>53.91992896149489</v>
      </c>
      <c r="AV34" s="12"/>
      <c r="AY34">
        <v>9.2187517881393385E-2</v>
      </c>
      <c r="AZ34">
        <v>0.39069844753842442</v>
      </c>
      <c r="BA34">
        <v>218.97149999999996</v>
      </c>
      <c r="BB34">
        <v>37.1</v>
      </c>
      <c r="BC34">
        <v>10.6</v>
      </c>
      <c r="BD34" s="2"/>
      <c r="BE34" s="2"/>
    </row>
    <row r="35" spans="1:57" x14ac:dyDescent="0.2">
      <c r="A35">
        <v>34</v>
      </c>
      <c r="B35">
        <v>17</v>
      </c>
      <c r="C35" s="1" t="s">
        <v>5</v>
      </c>
      <c r="D35" t="s">
        <v>6</v>
      </c>
      <c r="E35" t="s">
        <v>7</v>
      </c>
      <c r="F35" s="2">
        <v>5</v>
      </c>
      <c r="G35" s="2">
        <v>541</v>
      </c>
      <c r="H35">
        <v>15</v>
      </c>
      <c r="I35">
        <v>1.36</v>
      </c>
      <c r="J35">
        <v>19.375</v>
      </c>
      <c r="K35">
        <v>0.245</v>
      </c>
      <c r="L35">
        <v>5.165</v>
      </c>
      <c r="M35">
        <v>12.705</v>
      </c>
      <c r="N35">
        <v>1.0049999999999999</v>
      </c>
      <c r="O35">
        <v>1.59</v>
      </c>
      <c r="P35">
        <f>0.96+1011</f>
        <v>1011.96</v>
      </c>
      <c r="Q35">
        <v>0.315</v>
      </c>
      <c r="R35" s="12">
        <v>20571329.808068935</v>
      </c>
      <c r="S35" s="12">
        <v>2999026.635330983</v>
      </c>
      <c r="T35" s="12">
        <v>6894416.3728946326</v>
      </c>
      <c r="U35" s="12">
        <v>95928725.029377192</v>
      </c>
      <c r="V35" s="12">
        <v>261848791.61770463</v>
      </c>
      <c r="W35" s="12">
        <v>21925863.68977673</v>
      </c>
      <c r="X35" s="12">
        <v>69973133.568350956</v>
      </c>
      <c r="Y35" s="12">
        <v>425667830.00391692</v>
      </c>
      <c r="Z35" s="12">
        <v>373134414.41441435</v>
      </c>
      <c r="AA35" s="12">
        <v>454969318.44888359</v>
      </c>
      <c r="AB35" s="12">
        <v>145268591.85272226</v>
      </c>
      <c r="AC35">
        <v>5.4389708607467719</v>
      </c>
      <c r="AD35" s="22">
        <v>1.2698878345988833</v>
      </c>
      <c r="AE35" s="22">
        <v>1.3037944497449272</v>
      </c>
      <c r="AF35">
        <v>12.704545454545453</v>
      </c>
      <c r="AG35">
        <v>86.900614229186942</v>
      </c>
      <c r="AH35" s="28">
        <v>62.068004772568145</v>
      </c>
      <c r="AI35" s="28">
        <v>28.327582042713352</v>
      </c>
      <c r="AJ35" s="28">
        <v>72.267214169015674</v>
      </c>
      <c r="AK35" s="28">
        <v>82.320353648122889</v>
      </c>
      <c r="AL35" s="28">
        <v>314.03451327351337</v>
      </c>
      <c r="AM35" s="15">
        <v>9.5451441737475946</v>
      </c>
      <c r="AN35" s="15">
        <v>0.83365486029522795</v>
      </c>
      <c r="AO35" s="15">
        <v>2.5742529202522975</v>
      </c>
      <c r="AP35" s="15">
        <v>4.1036039482954854</v>
      </c>
      <c r="AQ35" s="15">
        <v>6.2200182038629297</v>
      </c>
      <c r="AR35" s="15">
        <v>16.908040772360934</v>
      </c>
      <c r="AS35" s="15">
        <v>1.468211911577532E-2</v>
      </c>
      <c r="AT35">
        <v>321.12056285320239</v>
      </c>
      <c r="AU35">
        <v>49.91020061755902</v>
      </c>
      <c r="AV35" s="12">
        <v>34278371.09375</v>
      </c>
      <c r="AW35">
        <v>2.8134446457181999</v>
      </c>
      <c r="AX35">
        <v>6.8810204622004303</v>
      </c>
      <c r="AY35">
        <v>4.4791658346851622E-2</v>
      </c>
      <c r="AZ35">
        <v>0.48682554738089889</v>
      </c>
      <c r="BA35">
        <v>226.44928571428565</v>
      </c>
      <c r="BB35">
        <v>31</v>
      </c>
      <c r="BC35">
        <v>18.760000000000002</v>
      </c>
      <c r="BD35" s="2"/>
      <c r="BE35" s="2"/>
    </row>
    <row r="36" spans="1:57" x14ac:dyDescent="0.2">
      <c r="A36">
        <v>35</v>
      </c>
      <c r="B36">
        <v>18</v>
      </c>
      <c r="C36" s="3" t="s">
        <v>8</v>
      </c>
      <c r="D36" t="s">
        <v>6</v>
      </c>
      <c r="E36" t="s">
        <v>9</v>
      </c>
      <c r="F36" s="2">
        <v>5</v>
      </c>
      <c r="G36" s="2">
        <v>513</v>
      </c>
      <c r="H36">
        <v>19</v>
      </c>
      <c r="I36">
        <v>1.5449999999999999</v>
      </c>
      <c r="J36">
        <v>17.065000000000001</v>
      </c>
      <c r="K36">
        <v>0.18</v>
      </c>
      <c r="L36">
        <v>4.915</v>
      </c>
      <c r="M36">
        <v>10.039999999999999</v>
      </c>
      <c r="N36">
        <v>1.1000000000000001</v>
      </c>
      <c r="O36">
        <v>1.63</v>
      </c>
      <c r="P36">
        <v>0.22500000000000001</v>
      </c>
      <c r="Q36">
        <v>1.425</v>
      </c>
      <c r="R36" s="12">
        <v>12424823.529411765</v>
      </c>
      <c r="S36" s="12">
        <v>1796811.9575699132</v>
      </c>
      <c r="T36" s="12">
        <v>1578702.0250723241</v>
      </c>
      <c r="U36" s="12">
        <v>104927459.98071361</v>
      </c>
      <c r="V36" s="12">
        <v>81846264.223722279</v>
      </c>
      <c r="W36" s="12">
        <v>81846264.223722279</v>
      </c>
      <c r="X36" s="12">
        <v>47062894.889103189</v>
      </c>
      <c r="Y36" s="12">
        <v>920113882.35294127</v>
      </c>
      <c r="Z36" s="12">
        <v>472844702.02507234</v>
      </c>
      <c r="AA36" s="12">
        <v>722543116.68273878</v>
      </c>
      <c r="AB36" s="12">
        <v>112015691.41755064</v>
      </c>
      <c r="AC36">
        <v>2.8467348884705928</v>
      </c>
      <c r="AD36" s="22">
        <v>0.70702913811799029</v>
      </c>
      <c r="AE36" s="22">
        <v>0.75138463736477168</v>
      </c>
      <c r="AF36">
        <v>10.914772727272727</v>
      </c>
      <c r="AG36">
        <v>68.685215347190365</v>
      </c>
      <c r="AH36" s="28">
        <v>64.115995095111174</v>
      </c>
      <c r="AI36" s="28">
        <v>32.229743741764409</v>
      </c>
      <c r="AJ36" s="28">
        <v>86.065008183844753</v>
      </c>
      <c r="AK36" s="28">
        <v>98.62236134182325</v>
      </c>
      <c r="AL36" s="28">
        <v>248.35093599243751</v>
      </c>
      <c r="AN36" s="15">
        <v>0.95407025999683204</v>
      </c>
      <c r="AO36" s="15">
        <v>1.5371293121688092</v>
      </c>
      <c r="AP36" s="15">
        <v>5.1358190442496809</v>
      </c>
      <c r="AQ36" s="15">
        <v>5.7655340457102717</v>
      </c>
      <c r="AR36" s="15">
        <v>13.362317387432153</v>
      </c>
      <c r="AS36" s="15">
        <v>1.1000926061350624E-2</v>
      </c>
      <c r="AT36">
        <v>367.18004358151302</v>
      </c>
      <c r="AU36">
        <v>57.500181803198132</v>
      </c>
      <c r="AV36" s="12"/>
      <c r="AY36">
        <v>5.6770833767950488E-2</v>
      </c>
      <c r="AZ36">
        <v>0.45104271472980162</v>
      </c>
      <c r="BA36">
        <v>284.11799999999999</v>
      </c>
      <c r="BB36">
        <v>37</v>
      </c>
      <c r="BC36">
        <v>79.84</v>
      </c>
      <c r="BD36" s="2"/>
      <c r="BE36" s="2"/>
    </row>
    <row r="37" spans="1:57" x14ac:dyDescent="0.2">
      <c r="A37">
        <v>36</v>
      </c>
      <c r="B37">
        <v>18</v>
      </c>
      <c r="C37" s="3" t="s">
        <v>8</v>
      </c>
      <c r="D37" t="s">
        <v>6</v>
      </c>
      <c r="E37" t="s">
        <v>9</v>
      </c>
      <c r="F37" s="2">
        <v>5</v>
      </c>
      <c r="G37" s="2">
        <v>520</v>
      </c>
      <c r="H37">
        <v>18</v>
      </c>
      <c r="I37">
        <v>1.405</v>
      </c>
      <c r="J37">
        <v>20.734999999999999</v>
      </c>
      <c r="K37">
        <v>0.378</v>
      </c>
      <c r="L37">
        <v>4.0250000000000004</v>
      </c>
      <c r="M37">
        <v>9.1150000000000002</v>
      </c>
      <c r="N37">
        <v>0.72</v>
      </c>
      <c r="O37">
        <v>1.585</v>
      </c>
      <c r="P37">
        <f>1.395+1.66</f>
        <v>3.0549999999999997</v>
      </c>
      <c r="Q37">
        <v>0.95499999999999996</v>
      </c>
      <c r="R37" s="12">
        <v>15739802.332476774</v>
      </c>
      <c r="S37" s="12">
        <v>1871512.1565526784</v>
      </c>
      <c r="T37" s="12">
        <v>2952688.2783158724</v>
      </c>
      <c r="U37" s="12">
        <v>58729687.685313299</v>
      </c>
      <c r="V37" s="12">
        <v>514474147.06463724</v>
      </c>
      <c r="W37" s="12">
        <v>514513680.56928247</v>
      </c>
      <c r="X37" s="12">
        <v>520814.39019569085</v>
      </c>
      <c r="Y37" s="12">
        <v>635792350.26685119</v>
      </c>
      <c r="Z37" s="12">
        <v>333821624.82704091</v>
      </c>
      <c r="AA37" s="12">
        <v>3137404949.5947814</v>
      </c>
      <c r="AB37" s="12">
        <v>1061327946.2344337</v>
      </c>
      <c r="AC37">
        <v>1.3343905430615721</v>
      </c>
      <c r="AD37" s="22">
        <v>0.91207746064585449</v>
      </c>
      <c r="AE37" s="22">
        <v>0.67037360801520007</v>
      </c>
      <c r="AF37">
        <v>11.65340909090909</v>
      </c>
      <c r="AG37">
        <v>129.22676280216908</v>
      </c>
      <c r="AH37" s="28">
        <v>38.434024261033564</v>
      </c>
      <c r="AI37" s="28">
        <v>35.574500130121251</v>
      </c>
      <c r="AJ37" s="28">
        <v>78.406702624986423</v>
      </c>
      <c r="AK37" s="28">
        <v>100.39395422480288</v>
      </c>
      <c r="AL37" s="28">
        <v>240.32242194285681</v>
      </c>
      <c r="AM37" s="15">
        <v>6.6434017764864146</v>
      </c>
      <c r="AN37" s="15">
        <v>1.1186928544702979</v>
      </c>
      <c r="AO37" s="15">
        <v>1.1581330457636352</v>
      </c>
      <c r="AP37" s="15">
        <v>4.936445245192278</v>
      </c>
      <c r="AQ37" s="15">
        <v>5.6323674484037749</v>
      </c>
      <c r="AR37" s="15">
        <v>15.960052584600902</v>
      </c>
      <c r="AS37" s="15">
        <v>1.0867018231197133E-2</v>
      </c>
      <c r="AT37">
        <v>430.00683778315812</v>
      </c>
      <c r="AU37">
        <v>71.57778789805036</v>
      </c>
      <c r="AV37" s="12">
        <v>67053273.4375</v>
      </c>
      <c r="AW37">
        <v>3.6272606474609899</v>
      </c>
      <c r="AX37">
        <v>14.1172763712446</v>
      </c>
      <c r="AY37">
        <v>1.7708332215746195E-2</v>
      </c>
      <c r="AZ37">
        <v>0.12370075825151725</v>
      </c>
      <c r="BA37">
        <v>272.15150000000006</v>
      </c>
      <c r="BB37">
        <v>35.15</v>
      </c>
      <c r="BC37">
        <v>37.700000000000003</v>
      </c>
      <c r="BD37" s="2"/>
      <c r="BE37" s="2"/>
    </row>
    <row r="38" spans="1:57" x14ac:dyDescent="0.2">
      <c r="A38">
        <v>37</v>
      </c>
      <c r="B38">
        <v>19</v>
      </c>
      <c r="C38" s="4" t="s">
        <v>10</v>
      </c>
      <c r="D38" t="s">
        <v>11</v>
      </c>
      <c r="E38" t="s">
        <v>7</v>
      </c>
      <c r="F38" s="2">
        <v>5</v>
      </c>
      <c r="G38" s="2">
        <v>460</v>
      </c>
      <c r="H38">
        <v>16</v>
      </c>
      <c r="I38">
        <v>1.345</v>
      </c>
      <c r="J38">
        <v>17.984999999999999</v>
      </c>
      <c r="K38">
        <v>0.36</v>
      </c>
      <c r="L38">
        <v>5.2249999999999996</v>
      </c>
      <c r="M38">
        <v>12.215</v>
      </c>
      <c r="N38">
        <v>0.60599999999999998</v>
      </c>
      <c r="O38">
        <v>1.385</v>
      </c>
      <c r="P38">
        <f>1.55+0.41</f>
        <v>1.96</v>
      </c>
      <c r="Q38">
        <v>1.0900000000000001</v>
      </c>
      <c r="R38" s="12">
        <v>35794845.814977974</v>
      </c>
      <c r="S38" s="12">
        <v>2837444.9339207048</v>
      </c>
      <c r="T38" s="12">
        <v>1253777.5330396474</v>
      </c>
      <c r="U38" s="12">
        <v>76643573.788546249</v>
      </c>
      <c r="V38" s="12">
        <v>293372709.25110132</v>
      </c>
      <c r="W38" s="12">
        <v>158215556.16740087</v>
      </c>
      <c r="X38" s="12">
        <v>143528821.58590308</v>
      </c>
      <c r="Y38" s="12">
        <v>260140776.43171805</v>
      </c>
      <c r="Z38" s="12">
        <v>35156464.75770925</v>
      </c>
      <c r="AA38" s="12">
        <v>279712830.39647573</v>
      </c>
      <c r="AB38" s="12">
        <v>91764107.929515406</v>
      </c>
      <c r="AC38">
        <v>2.6520966793716876</v>
      </c>
      <c r="AD38" s="22">
        <v>1.6450591827603376</v>
      </c>
      <c r="AE38" s="22">
        <v>1.6643890637473018</v>
      </c>
      <c r="AF38">
        <v>12.789772727272727</v>
      </c>
      <c r="AG38">
        <v>115.57507981072021</v>
      </c>
      <c r="AH38" s="28">
        <v>41.365312745869403</v>
      </c>
      <c r="AI38" s="28">
        <v>30.495989333963596</v>
      </c>
      <c r="AJ38" s="28">
        <v>60.431482689796738</v>
      </c>
      <c r="AK38" s="28">
        <v>93.4157894344591</v>
      </c>
      <c r="AL38" s="28">
        <v>246.97537379860546</v>
      </c>
      <c r="AM38" s="15">
        <v>7.4884459110816843</v>
      </c>
      <c r="AN38" s="15">
        <v>0.78865803827474568</v>
      </c>
      <c r="AO38" s="15">
        <v>0.95610636577925201</v>
      </c>
      <c r="AP38" s="15">
        <v>3.6536612534398136</v>
      </c>
      <c r="AQ38" s="15">
        <v>6.6918664300069768</v>
      </c>
      <c r="AR38" s="15">
        <v>13.872460723511193</v>
      </c>
      <c r="AS38" s="15">
        <v>1.3923245544567343E-2</v>
      </c>
      <c r="AT38">
        <v>253.49052950358572</v>
      </c>
      <c r="AU38">
        <v>37.932352984082087</v>
      </c>
      <c r="AV38" s="12">
        <v>14988209.9609375</v>
      </c>
      <c r="AW38">
        <v>3.5640601623688299</v>
      </c>
      <c r="AX38">
        <v>15.083416196529599</v>
      </c>
      <c r="AZ38">
        <v>0.56171798447195731</v>
      </c>
      <c r="BA38">
        <v>212.12200000000001</v>
      </c>
      <c r="BB38">
        <v>26.3</v>
      </c>
      <c r="BC38">
        <v>59.16</v>
      </c>
      <c r="BD38" s="2"/>
      <c r="BE38" s="2"/>
    </row>
    <row r="39" spans="1:57" x14ac:dyDescent="0.2">
      <c r="A39">
        <v>38</v>
      </c>
      <c r="B39">
        <v>19</v>
      </c>
      <c r="C39" s="4" t="s">
        <v>10</v>
      </c>
      <c r="D39" t="s">
        <v>11</v>
      </c>
      <c r="E39" t="s">
        <v>7</v>
      </c>
      <c r="F39" s="2">
        <v>5</v>
      </c>
      <c r="G39" s="2">
        <v>486</v>
      </c>
      <c r="H39">
        <v>14</v>
      </c>
      <c r="I39">
        <v>1.3859999999999999</v>
      </c>
      <c r="J39">
        <v>19.684999999999999</v>
      </c>
      <c r="K39">
        <v>0.69</v>
      </c>
      <c r="L39">
        <v>3.3</v>
      </c>
      <c r="M39">
        <v>8.2899999999999991</v>
      </c>
      <c r="N39">
        <v>0.84499999999999997</v>
      </c>
      <c r="O39">
        <v>1.4350000000000001</v>
      </c>
      <c r="P39">
        <f>1.18+2.135</f>
        <v>3.3149999999999995</v>
      </c>
      <c r="Q39">
        <v>0.28999999999999998</v>
      </c>
      <c r="R39" s="12">
        <v>86021503.080985904</v>
      </c>
      <c r="S39" s="12">
        <v>4975063.8204225348</v>
      </c>
      <c r="T39" s="12">
        <v>1411974.0316901407</v>
      </c>
      <c r="U39" s="12">
        <v>157937827.90492958</v>
      </c>
      <c r="V39" s="12">
        <v>190034322.18309858</v>
      </c>
      <c r="W39" s="12">
        <v>235221954.22535211</v>
      </c>
      <c r="X39" s="12">
        <v>24035409.330985915</v>
      </c>
      <c r="Y39" s="12">
        <v>11354867.957746478</v>
      </c>
      <c r="Z39" s="12">
        <v>12778457.306338027</v>
      </c>
      <c r="AA39" s="12">
        <v>14802825.704225352</v>
      </c>
      <c r="AB39" s="12">
        <v>6612145.6866197176</v>
      </c>
      <c r="AC39">
        <v>10.407470456821535</v>
      </c>
      <c r="AD39" s="22">
        <v>1.5251826534821977</v>
      </c>
      <c r="AE39" s="22">
        <v>1.6022101213793454</v>
      </c>
      <c r="AF39">
        <v>9.6931818181818183</v>
      </c>
      <c r="AG39">
        <v>132.83600657583452</v>
      </c>
      <c r="AH39" s="28">
        <v>55.514480891178216</v>
      </c>
      <c r="AI39" s="28">
        <v>29.00277819832829</v>
      </c>
      <c r="AJ39" s="28">
        <v>69.972927647894807</v>
      </c>
      <c r="AK39" s="28">
        <v>91.281967396873512</v>
      </c>
      <c r="AL39" s="28">
        <v>234.9557942284913</v>
      </c>
      <c r="AM39" s="15">
        <v>6.5269396474210186</v>
      </c>
      <c r="AN39" s="15">
        <v>0.78374024786444418</v>
      </c>
      <c r="AO39" s="15">
        <v>1.9107270852723994</v>
      </c>
      <c r="AP39" s="15">
        <v>4.3708817294873832</v>
      </c>
      <c r="AQ39" s="15">
        <v>5.8653062459837235</v>
      </c>
      <c r="AR39" s="15">
        <v>17.692202126121359</v>
      </c>
      <c r="AS39" s="15">
        <v>1.0164335070138661E-2</v>
      </c>
      <c r="AT39">
        <v>296.44346936317163</v>
      </c>
      <c r="AU39">
        <v>46.571900034075796</v>
      </c>
      <c r="AV39" s="12">
        <v>63300925.78125</v>
      </c>
      <c r="AW39">
        <v>3.4480480782483101</v>
      </c>
      <c r="AX39">
        <v>13.930691257186201</v>
      </c>
      <c r="AZ39">
        <v>0.43493876692397193</v>
      </c>
      <c r="BA39">
        <v>265.91400000000004</v>
      </c>
      <c r="BB39">
        <v>33.799999999999997</v>
      </c>
      <c r="BC39">
        <v>37.6</v>
      </c>
      <c r="BD39" s="2"/>
      <c r="BE39" s="2"/>
    </row>
    <row r="40" spans="1:57" x14ac:dyDescent="0.2">
      <c r="A40">
        <v>39</v>
      </c>
      <c r="B40">
        <v>20</v>
      </c>
      <c r="C40" s="5" t="s">
        <v>12</v>
      </c>
      <c r="D40" t="s">
        <v>11</v>
      </c>
      <c r="E40" t="s">
        <v>9</v>
      </c>
      <c r="F40" s="2">
        <v>5</v>
      </c>
      <c r="G40" s="2">
        <v>500</v>
      </c>
      <c r="H40">
        <v>20</v>
      </c>
      <c r="I40">
        <v>1.355</v>
      </c>
      <c r="J40">
        <v>17.68</v>
      </c>
      <c r="K40">
        <v>0.16</v>
      </c>
      <c r="L40">
        <v>6.85</v>
      </c>
      <c r="M40">
        <v>9.86</v>
      </c>
      <c r="N40">
        <v>1.25</v>
      </c>
      <c r="O40">
        <v>1.58</v>
      </c>
      <c r="P40">
        <f>1.61+1.035</f>
        <v>2.645</v>
      </c>
      <c r="Q40">
        <v>1.32</v>
      </c>
      <c r="R40" s="12">
        <v>9291804.7337278109</v>
      </c>
      <c r="S40" s="12">
        <v>244607.98816568049</v>
      </c>
      <c r="T40" s="12">
        <v>0</v>
      </c>
      <c r="U40" s="12">
        <v>103523498.52071007</v>
      </c>
      <c r="V40" s="12">
        <v>4752181.9526627222</v>
      </c>
      <c r="W40" s="12">
        <v>4759378.6982248528</v>
      </c>
      <c r="X40" s="12">
        <v>38546642.011834323</v>
      </c>
      <c r="Y40" s="12">
        <v>875060055.47337282</v>
      </c>
      <c r="Z40" s="12">
        <v>149686542.15976334</v>
      </c>
      <c r="AA40" s="12">
        <v>295253261.83431953</v>
      </c>
      <c r="AB40" s="12">
        <v>18341815.82840237</v>
      </c>
      <c r="AC40">
        <v>1.6183100881610701</v>
      </c>
      <c r="AD40" s="22">
        <v>0</v>
      </c>
      <c r="AE40" s="22">
        <v>0.23267643856009215</v>
      </c>
      <c r="AF40">
        <v>11.28409090909091</v>
      </c>
      <c r="AG40">
        <v>146.64297274600631</v>
      </c>
      <c r="AH40" s="28">
        <v>77.79955784824682</v>
      </c>
      <c r="AI40" s="28">
        <v>34.886196390406383</v>
      </c>
      <c r="AJ40" s="28">
        <v>77.669903441137365</v>
      </c>
      <c r="AK40" s="28">
        <v>120.54818873814244</v>
      </c>
      <c r="AL40" s="28">
        <v>252.09418456061562</v>
      </c>
      <c r="AM40" s="15">
        <v>6.6817142497082234</v>
      </c>
      <c r="AN40" s="15">
        <v>1.1104834530078445</v>
      </c>
      <c r="AO40" s="15">
        <v>1.3750764048661406</v>
      </c>
      <c r="AP40" s="15">
        <v>4.4108225264900351</v>
      </c>
      <c r="AQ40" s="15">
        <v>6.3701707518426165</v>
      </c>
      <c r="AR40" s="15">
        <v>16.981280387658039</v>
      </c>
      <c r="AS40" s="15">
        <v>9.5109976663062135E-3</v>
      </c>
      <c r="AT40">
        <v>378.05157109275126</v>
      </c>
      <c r="AU40">
        <v>54.14008605660311</v>
      </c>
      <c r="AV40" s="12">
        <v>130919148.4375</v>
      </c>
      <c r="AW40">
        <v>2.0827156334811798</v>
      </c>
      <c r="AX40">
        <v>4.6866434469236404</v>
      </c>
      <c r="AY40">
        <v>6.5624995095034389E-2</v>
      </c>
      <c r="AZ40">
        <v>0.20524660574210005</v>
      </c>
      <c r="BA40">
        <v>287.44899999999996</v>
      </c>
      <c r="BB40">
        <v>35.5</v>
      </c>
      <c r="BC40">
        <v>36.78</v>
      </c>
      <c r="BD40" s="2"/>
      <c r="BE40" s="2"/>
    </row>
    <row r="41" spans="1:57" s="6" customFormat="1" x14ac:dyDescent="0.2">
      <c r="A41" s="6">
        <v>40</v>
      </c>
      <c r="B41" s="6">
        <v>20</v>
      </c>
      <c r="C41" s="7" t="s">
        <v>12</v>
      </c>
      <c r="D41" s="6" t="s">
        <v>11</v>
      </c>
      <c r="E41" s="6" t="s">
        <v>9</v>
      </c>
      <c r="F41" s="8">
        <v>5</v>
      </c>
      <c r="G41" s="8">
        <v>471</v>
      </c>
      <c r="H41" s="6">
        <v>17</v>
      </c>
      <c r="I41" s="6">
        <v>1.44</v>
      </c>
      <c r="J41" s="6">
        <v>18.54</v>
      </c>
      <c r="K41" s="6">
        <v>0.18</v>
      </c>
      <c r="L41" s="6">
        <v>3.06</v>
      </c>
      <c r="M41" s="6">
        <v>6.05</v>
      </c>
      <c r="N41" s="6">
        <v>0.8</v>
      </c>
      <c r="O41" s="6">
        <v>1.5</v>
      </c>
      <c r="P41" s="6">
        <f>1.16+1.045</f>
        <v>2.2050000000000001</v>
      </c>
      <c r="Q41" s="6">
        <v>0.53</v>
      </c>
      <c r="R41" s="13">
        <v>5045325.9034110103</v>
      </c>
      <c r="S41" s="13">
        <v>2556612.6308679502</v>
      </c>
      <c r="T41" s="13">
        <v>1891023.3029381968</v>
      </c>
      <c r="U41" s="13">
        <v>20063586.62613982</v>
      </c>
      <c r="V41" s="13">
        <v>20071036.811887879</v>
      </c>
      <c r="W41" s="13">
        <v>154787683.21513003</v>
      </c>
      <c r="X41" s="13">
        <v>2205670.3816278288</v>
      </c>
      <c r="Y41" s="13">
        <v>1252405086.1195543</v>
      </c>
      <c r="Z41" s="13">
        <v>378628004.05268496</v>
      </c>
      <c r="AA41" s="13">
        <v>616282414.72475517</v>
      </c>
      <c r="AB41" s="13">
        <v>67289138.804457963</v>
      </c>
      <c r="AC41" s="6">
        <v>2.6699734402314634</v>
      </c>
      <c r="AD41" s="22">
        <v>0</v>
      </c>
      <c r="AE41" s="22">
        <v>0.8920336458843775</v>
      </c>
      <c r="AF41" s="6">
        <v>13.102272727272727</v>
      </c>
      <c r="AG41" s="6">
        <v>120.52272833930446</v>
      </c>
      <c r="AH41" s="29">
        <v>95.765317160030691</v>
      </c>
      <c r="AI41" s="29">
        <v>35.386081672486135</v>
      </c>
      <c r="AJ41" s="29">
        <v>63.317498930204351</v>
      </c>
      <c r="AK41" s="29">
        <v>84.953296030949502</v>
      </c>
      <c r="AL41" s="29">
        <v>245.70533782253531</v>
      </c>
      <c r="AM41" s="20">
        <v>6.3900049325786696</v>
      </c>
      <c r="AN41" s="20">
        <v>1.0086603662242941</v>
      </c>
      <c r="AO41" s="20">
        <v>1.0869539612870929</v>
      </c>
      <c r="AP41" s="20">
        <v>4.5118920186357876</v>
      </c>
      <c r="AQ41" s="20">
        <v>5.4509043011935843</v>
      </c>
      <c r="AR41" s="20">
        <v>15.25332675074327</v>
      </c>
      <c r="AS41" s="20">
        <v>1.2397114967398475E-2</v>
      </c>
      <c r="AT41">
        <v>357.22084676410611</v>
      </c>
      <c r="AU41">
        <v>54.45718965290034</v>
      </c>
      <c r="AV41" s="12">
        <v>211274000</v>
      </c>
      <c r="AW41" s="6">
        <v>1.7860396325046799</v>
      </c>
      <c r="AX41" s="6">
        <v>3.7027774245153702</v>
      </c>
      <c r="AY41" s="6">
        <v>5.8333321412404326E-2</v>
      </c>
      <c r="AZ41" s="6">
        <v>0.41623634466545667</v>
      </c>
      <c r="BA41" s="6">
        <v>268.95650000000006</v>
      </c>
      <c r="BB41" s="6">
        <v>33.200000000000003</v>
      </c>
      <c r="BC41" s="6">
        <v>73.72</v>
      </c>
      <c r="BD41" s="8"/>
      <c r="BE41" s="8">
        <v>1140886.2061968399</v>
      </c>
    </row>
    <row r="42" spans="1:57" x14ac:dyDescent="0.2">
      <c r="AD42"/>
      <c r="AE42"/>
    </row>
    <row r="43" spans="1:57" x14ac:dyDescent="0.2">
      <c r="AD43"/>
      <c r="AE43"/>
    </row>
    <row r="44" spans="1:57" x14ac:dyDescent="0.2">
      <c r="AD44"/>
      <c r="AE44"/>
    </row>
    <row r="45" spans="1:57" x14ac:dyDescent="0.2">
      <c r="AD45"/>
      <c r="AE45"/>
    </row>
    <row r="46" spans="1:57" x14ac:dyDescent="0.2">
      <c r="AD46"/>
      <c r="AE46"/>
    </row>
    <row r="47" spans="1:57" x14ac:dyDescent="0.2">
      <c r="I47" s="14"/>
      <c r="J47" s="14"/>
      <c r="K47" s="14"/>
      <c r="L47" s="14"/>
      <c r="M47" s="14"/>
      <c r="N47" s="14"/>
      <c r="O47" s="14"/>
      <c r="P47" s="14"/>
      <c r="Q47" s="14"/>
      <c r="AD47"/>
      <c r="AE47"/>
    </row>
    <row r="48" spans="1:57" x14ac:dyDescent="0.2">
      <c r="AD48"/>
      <c r="AE48"/>
    </row>
    <row r="49" spans="9:31" x14ac:dyDescent="0.2">
      <c r="I49" s="14"/>
      <c r="J49" s="14"/>
      <c r="K49" s="14"/>
      <c r="L49" s="14"/>
      <c r="M49" s="14"/>
      <c r="N49" s="14"/>
      <c r="O49" s="14"/>
      <c r="P49" s="14"/>
      <c r="Q49" s="14"/>
      <c r="AD49"/>
      <c r="AE49"/>
    </row>
    <row r="50" spans="9:31" x14ac:dyDescent="0.2">
      <c r="AD50"/>
      <c r="AE50"/>
    </row>
    <row r="51" spans="9:31" x14ac:dyDescent="0.2">
      <c r="I51" s="14"/>
      <c r="J51" s="14"/>
      <c r="K51" s="14"/>
      <c r="L51" s="14"/>
      <c r="M51" s="14"/>
      <c r="N51" s="14"/>
      <c r="O51" s="14"/>
      <c r="P51" s="14"/>
      <c r="Q51" s="14"/>
      <c r="AD51"/>
      <c r="AE51"/>
    </row>
    <row r="52" spans="9:31" x14ac:dyDescent="0.2">
      <c r="AD52"/>
      <c r="AE52"/>
    </row>
    <row r="53" spans="9:31" x14ac:dyDescent="0.2">
      <c r="I53" s="14"/>
      <c r="J53" s="14"/>
      <c r="K53" s="14"/>
      <c r="L53" s="14"/>
      <c r="M53" s="14"/>
      <c r="N53" s="14"/>
      <c r="O53" s="14"/>
      <c r="P53" s="14"/>
      <c r="Q53" s="14"/>
      <c r="AD53"/>
      <c r="AE53"/>
    </row>
    <row r="54" spans="9:31" x14ac:dyDescent="0.2">
      <c r="AD54"/>
      <c r="AE54"/>
    </row>
    <row r="55" spans="9:31" x14ac:dyDescent="0.2">
      <c r="AD55"/>
      <c r="AE55"/>
    </row>
    <row r="56" spans="9:31" x14ac:dyDescent="0.2">
      <c r="AD56"/>
      <c r="AE56"/>
    </row>
    <row r="57" spans="9:31" x14ac:dyDescent="0.2">
      <c r="AD57"/>
      <c r="AE57"/>
    </row>
    <row r="58" spans="9:31" x14ac:dyDescent="0.2">
      <c r="AD58"/>
      <c r="AE58"/>
    </row>
    <row r="59" spans="9:31" x14ac:dyDescent="0.2">
      <c r="AD59"/>
      <c r="AE59"/>
    </row>
    <row r="60" spans="9:31" x14ac:dyDescent="0.2">
      <c r="AD60"/>
      <c r="AE60"/>
    </row>
    <row r="61" spans="9:31" x14ac:dyDescent="0.2">
      <c r="AD61"/>
      <c r="AE61"/>
    </row>
    <row r="62" spans="9:31" x14ac:dyDescent="0.2">
      <c r="AD62"/>
      <c r="AE62"/>
    </row>
    <row r="63" spans="9:31" x14ac:dyDescent="0.2">
      <c r="AD63"/>
      <c r="AE63"/>
    </row>
    <row r="64" spans="9:31" x14ac:dyDescent="0.2">
      <c r="AD64"/>
      <c r="AE64"/>
    </row>
    <row r="65" spans="30:31" x14ac:dyDescent="0.2">
      <c r="AD65"/>
      <c r="AE65"/>
    </row>
    <row r="66" spans="30:31" x14ac:dyDescent="0.2">
      <c r="AD66"/>
      <c r="AE66"/>
    </row>
    <row r="67" spans="30:31" x14ac:dyDescent="0.2">
      <c r="AD67"/>
      <c r="AE67"/>
    </row>
    <row r="68" spans="30:31" x14ac:dyDescent="0.2">
      <c r="AD68"/>
      <c r="AE68"/>
    </row>
    <row r="69" spans="30:31" x14ac:dyDescent="0.2">
      <c r="AD69"/>
      <c r="AE69"/>
    </row>
    <row r="70" spans="30:31" x14ac:dyDescent="0.2">
      <c r="AD70"/>
      <c r="AE70"/>
    </row>
    <row r="71" spans="30:31" x14ac:dyDescent="0.2">
      <c r="AD71"/>
      <c r="AE71"/>
    </row>
    <row r="72" spans="30:31" x14ac:dyDescent="0.2">
      <c r="AD72"/>
      <c r="AE72"/>
    </row>
    <row r="73" spans="30:31" x14ac:dyDescent="0.2">
      <c r="AD73"/>
      <c r="AE73"/>
    </row>
    <row r="74" spans="30:31" x14ac:dyDescent="0.2">
      <c r="AD74"/>
      <c r="AE74"/>
    </row>
    <row r="75" spans="30:31" x14ac:dyDescent="0.2">
      <c r="AD75"/>
      <c r="AE75"/>
    </row>
    <row r="76" spans="30:31" x14ac:dyDescent="0.2">
      <c r="AD76"/>
      <c r="AE76"/>
    </row>
    <row r="77" spans="30:31" x14ac:dyDescent="0.2">
      <c r="AD77"/>
      <c r="AE77"/>
    </row>
    <row r="78" spans="30:31" x14ac:dyDescent="0.2">
      <c r="AD78"/>
      <c r="AE78"/>
    </row>
    <row r="79" spans="30:31" x14ac:dyDescent="0.2">
      <c r="AD79"/>
      <c r="AE79"/>
    </row>
    <row r="80" spans="30:31" x14ac:dyDescent="0.2">
      <c r="AD80"/>
      <c r="AE80"/>
    </row>
    <row r="81" spans="30:31" x14ac:dyDescent="0.2">
      <c r="AD81"/>
      <c r="AE81"/>
    </row>
    <row r="82" spans="30:31" x14ac:dyDescent="0.2">
      <c r="AD82"/>
      <c r="AE82"/>
    </row>
    <row r="83" spans="30:31" x14ac:dyDescent="0.2">
      <c r="AD83"/>
      <c r="AE83"/>
    </row>
    <row r="84" spans="30:31" x14ac:dyDescent="0.2">
      <c r="AD84"/>
      <c r="AE84"/>
    </row>
    <row r="85" spans="30:31" x14ac:dyDescent="0.2">
      <c r="AD85"/>
      <c r="AE85"/>
    </row>
    <row r="86" spans="30:31" x14ac:dyDescent="0.2">
      <c r="AD86"/>
      <c r="AE86"/>
    </row>
    <row r="87" spans="30:31" x14ac:dyDescent="0.2">
      <c r="AD87"/>
      <c r="AE87"/>
    </row>
    <row r="88" spans="30:31" x14ac:dyDescent="0.2">
      <c r="AD88"/>
      <c r="AE88"/>
    </row>
    <row r="89" spans="30:31" x14ac:dyDescent="0.2">
      <c r="AD89"/>
      <c r="AE89"/>
    </row>
    <row r="90" spans="30:31" x14ac:dyDescent="0.2">
      <c r="AD90"/>
      <c r="AE90"/>
    </row>
    <row r="91" spans="30:31" x14ac:dyDescent="0.2">
      <c r="AD91"/>
      <c r="AE91"/>
    </row>
    <row r="92" spans="30:31" x14ac:dyDescent="0.2">
      <c r="AD92"/>
      <c r="AE92"/>
    </row>
    <row r="93" spans="30:31" x14ac:dyDescent="0.2">
      <c r="AD93"/>
      <c r="AE93"/>
    </row>
    <row r="94" spans="30:31" x14ac:dyDescent="0.2">
      <c r="AD94"/>
      <c r="AE9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B3B2-81BA-7B44-932D-E161B35C3596}">
  <dimension ref="A1:AN1011"/>
  <sheetViews>
    <sheetView workbookViewId="0">
      <selection activeCell="H25" sqref="H25"/>
    </sheetView>
  </sheetViews>
  <sheetFormatPr baseColWidth="10" defaultRowHeight="15" x14ac:dyDescent="0.2"/>
  <sheetData>
    <row r="1" spans="1:40" x14ac:dyDescent="0.2"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  <c r="P1" t="s">
        <v>60</v>
      </c>
      <c r="Q1" t="s">
        <v>61</v>
      </c>
      <c r="R1" t="s">
        <v>62</v>
      </c>
      <c r="S1" t="s">
        <v>63</v>
      </c>
      <c r="T1" t="s">
        <v>64</v>
      </c>
      <c r="U1" t="s">
        <v>65</v>
      </c>
      <c r="V1" t="s">
        <v>66</v>
      </c>
      <c r="W1" t="s">
        <v>67</v>
      </c>
      <c r="X1" t="s">
        <v>68</v>
      </c>
      <c r="Y1" t="s">
        <v>69</v>
      </c>
      <c r="Z1" t="s">
        <v>70</v>
      </c>
      <c r="AA1" t="s">
        <v>71</v>
      </c>
      <c r="AB1" s="16" t="s">
        <v>72</v>
      </c>
      <c r="AC1" t="s">
        <v>73</v>
      </c>
      <c r="AD1" t="s">
        <v>74</v>
      </c>
      <c r="AE1" t="s">
        <v>75</v>
      </c>
      <c r="AF1" t="s">
        <v>76</v>
      </c>
      <c r="AG1" t="s">
        <v>77</v>
      </c>
      <c r="AH1" t="s">
        <v>78</v>
      </c>
      <c r="AI1" t="s">
        <v>79</v>
      </c>
      <c r="AJ1" t="s">
        <v>80</v>
      </c>
      <c r="AK1" t="s">
        <v>81</v>
      </c>
      <c r="AL1" t="s">
        <v>82</v>
      </c>
    </row>
    <row r="2" spans="1:40" x14ac:dyDescent="0.2">
      <c r="A2" t="s">
        <v>83</v>
      </c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  <c r="H2" s="1" t="s">
        <v>5</v>
      </c>
      <c r="I2" s="3" t="s">
        <v>8</v>
      </c>
      <c r="J2" s="17" t="s">
        <v>10</v>
      </c>
      <c r="K2" s="18" t="s">
        <v>12</v>
      </c>
      <c r="L2" s="1" t="s">
        <v>5</v>
      </c>
      <c r="M2" s="3" t="s">
        <v>8</v>
      </c>
      <c r="N2" s="17" t="s">
        <v>10</v>
      </c>
      <c r="O2" s="1" t="s">
        <v>5</v>
      </c>
      <c r="P2" s="3" t="s">
        <v>8</v>
      </c>
      <c r="Q2" s="17" t="s">
        <v>10</v>
      </c>
      <c r="R2" s="18" t="s">
        <v>12</v>
      </c>
      <c r="S2" s="3" t="s">
        <v>8</v>
      </c>
      <c r="T2" s="17" t="s">
        <v>10</v>
      </c>
      <c r="U2" s="17" t="s">
        <v>10</v>
      </c>
      <c r="V2" s="18" t="s">
        <v>12</v>
      </c>
      <c r="W2" s="17" t="s">
        <v>10</v>
      </c>
      <c r="X2" s="17" t="s">
        <v>10</v>
      </c>
      <c r="Y2" s="18" t="s">
        <v>12</v>
      </c>
      <c r="Z2" s="3" t="s">
        <v>8</v>
      </c>
      <c r="AA2" s="17" t="s">
        <v>10</v>
      </c>
      <c r="AB2" s="19" t="s">
        <v>5</v>
      </c>
      <c r="AC2" s="1" t="s">
        <v>5</v>
      </c>
      <c r="AD2" s="17" t="s">
        <v>10</v>
      </c>
      <c r="AE2" s="18" t="s">
        <v>12</v>
      </c>
      <c r="AF2" s="18" t="s">
        <v>12</v>
      </c>
      <c r="AG2" s="1" t="s">
        <v>5</v>
      </c>
      <c r="AH2" s="17" t="s">
        <v>10</v>
      </c>
      <c r="AI2" s="18" t="s">
        <v>12</v>
      </c>
      <c r="AJ2" s="1" t="s">
        <v>5</v>
      </c>
      <c r="AK2" s="3" t="s">
        <v>8</v>
      </c>
      <c r="AL2" s="18" t="s">
        <v>12</v>
      </c>
      <c r="AM2" t="s">
        <v>90</v>
      </c>
      <c r="AN2" t="s">
        <v>91</v>
      </c>
    </row>
    <row r="3" spans="1:40" x14ac:dyDescent="0.2">
      <c r="A3" t="s">
        <v>92</v>
      </c>
      <c r="B3" t="s">
        <v>93</v>
      </c>
      <c r="C3" t="s">
        <v>94</v>
      </c>
      <c r="D3" t="s">
        <v>95</v>
      </c>
      <c r="E3" t="s">
        <v>96</v>
      </c>
      <c r="F3" t="s">
        <v>97</v>
      </c>
      <c r="G3" t="s">
        <v>98</v>
      </c>
      <c r="H3">
        <v>0</v>
      </c>
      <c r="I3">
        <v>0.90127747510802203</v>
      </c>
      <c r="J3">
        <v>0</v>
      </c>
      <c r="K3">
        <v>0.71448037017060795</v>
      </c>
      <c r="L3">
        <v>0</v>
      </c>
      <c r="M3">
        <v>2.4699489543882801E-4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2.1453965918842699E-4</v>
      </c>
      <c r="AE3">
        <v>0</v>
      </c>
      <c r="AF3">
        <v>0</v>
      </c>
      <c r="AG3">
        <v>0</v>
      </c>
      <c r="AH3">
        <v>4.21525923844316E-4</v>
      </c>
      <c r="AI3">
        <v>0</v>
      </c>
      <c r="AJ3">
        <v>0</v>
      </c>
      <c r="AK3">
        <v>0</v>
      </c>
      <c r="AL3">
        <v>0.91649520147785501</v>
      </c>
      <c r="AM3">
        <v>0</v>
      </c>
      <c r="AN3" t="s">
        <v>99</v>
      </c>
    </row>
    <row r="4" spans="1:40" x14ac:dyDescent="0.2">
      <c r="A4" t="s">
        <v>100</v>
      </c>
      <c r="B4" t="s">
        <v>93</v>
      </c>
      <c r="C4" t="s">
        <v>101</v>
      </c>
      <c r="D4" t="s">
        <v>102</v>
      </c>
      <c r="E4" t="s">
        <v>103</v>
      </c>
      <c r="F4" t="s">
        <v>104</v>
      </c>
      <c r="G4" t="s">
        <v>105</v>
      </c>
      <c r="H4">
        <v>5.1150895140665001E-4</v>
      </c>
      <c r="I4">
        <v>1.29156490700733E-3</v>
      </c>
      <c r="J4">
        <v>1.1937762675489599E-2</v>
      </c>
      <c r="K4">
        <v>3.7187384676526502E-3</v>
      </c>
      <c r="L4">
        <v>1.9850930746469898E-3</v>
      </c>
      <c r="M4">
        <v>0.23542730116910901</v>
      </c>
      <c r="N4">
        <v>1.54774802662127E-2</v>
      </c>
      <c r="O4">
        <v>2.5213050274822198E-3</v>
      </c>
      <c r="P4">
        <v>7.53402869627819E-4</v>
      </c>
      <c r="Q4">
        <v>7.0925149433490901E-3</v>
      </c>
      <c r="R4">
        <v>1.4885382554331601E-3</v>
      </c>
      <c r="S4">
        <v>2.26238322110138E-3</v>
      </c>
      <c r="T4">
        <v>2.2594083174468701E-3</v>
      </c>
      <c r="U4">
        <v>9.2496517269539294E-2</v>
      </c>
      <c r="V4">
        <v>1.1307953260459901E-3</v>
      </c>
      <c r="W4">
        <v>5.99373987168957E-3</v>
      </c>
      <c r="X4">
        <v>5.8267808942612402E-2</v>
      </c>
      <c r="Y4">
        <v>2.0982942314997401E-3</v>
      </c>
      <c r="Z4">
        <v>2.7680871181246101E-2</v>
      </c>
      <c r="AA4">
        <v>1.33950316609839E-3</v>
      </c>
      <c r="AB4">
        <v>4.2977010710143898E-3</v>
      </c>
      <c r="AC4">
        <v>1.5553677092138599E-3</v>
      </c>
      <c r="AD4">
        <v>1.05430918229741E-2</v>
      </c>
      <c r="AE4">
        <v>5.3674387271898702E-2</v>
      </c>
      <c r="AF4">
        <v>1.9952973903828299E-2</v>
      </c>
      <c r="AG4">
        <v>2.6553906203796801E-2</v>
      </c>
      <c r="AH4">
        <v>6.00674441478151E-3</v>
      </c>
      <c r="AI4">
        <v>0.45490181576125099</v>
      </c>
      <c r="AJ4">
        <v>8.2483128450998693E-3</v>
      </c>
      <c r="AK4">
        <v>6.9662138627655896E-3</v>
      </c>
      <c r="AL4">
        <v>6.6082934082273195E-4</v>
      </c>
      <c r="AM4">
        <v>0</v>
      </c>
      <c r="AN4" t="s">
        <v>106</v>
      </c>
    </row>
    <row r="5" spans="1:40" x14ac:dyDescent="0.2">
      <c r="A5" t="s">
        <v>107</v>
      </c>
      <c r="B5" t="s">
        <v>93</v>
      </c>
      <c r="C5" t="s">
        <v>108</v>
      </c>
      <c r="D5" t="s">
        <v>109</v>
      </c>
      <c r="E5" t="s">
        <v>110</v>
      </c>
      <c r="F5" t="s">
        <v>111</v>
      </c>
      <c r="G5" t="s">
        <v>112</v>
      </c>
      <c r="H5">
        <v>6.0297878742289798E-2</v>
      </c>
      <c r="I5">
        <v>6.3404095434905095E-4</v>
      </c>
      <c r="J5">
        <v>0.55052311544308297</v>
      </c>
      <c r="K5">
        <v>4.2580974820450202E-4</v>
      </c>
      <c r="L5">
        <v>6.2549159144537304E-3</v>
      </c>
      <c r="M5">
        <v>5.3515560678412603E-4</v>
      </c>
      <c r="N5">
        <v>0.13759479956663101</v>
      </c>
      <c r="O5">
        <v>1.92627704099642E-2</v>
      </c>
      <c r="P5">
        <v>3.4254717139078197E-2</v>
      </c>
      <c r="Q5">
        <v>1.9716299402266001E-2</v>
      </c>
      <c r="R5">
        <v>9.8243524858588893E-3</v>
      </c>
      <c r="S5">
        <v>7.4126320832557005E-2</v>
      </c>
      <c r="T5">
        <v>3.7068417708112701E-3</v>
      </c>
      <c r="U5">
        <v>0.109501849449969</v>
      </c>
      <c r="V5">
        <v>5.0676383130209002E-2</v>
      </c>
      <c r="W5">
        <v>7.1258907363420401E-2</v>
      </c>
      <c r="X5">
        <v>2.5231780307475599E-3</v>
      </c>
      <c r="Y5">
        <v>5.9511965703742597E-3</v>
      </c>
      <c r="Z5">
        <v>1.58455870366144E-2</v>
      </c>
      <c r="AA5">
        <v>4.9926936190940099E-3</v>
      </c>
      <c r="AB5">
        <v>5.9349205266389198E-3</v>
      </c>
      <c r="AC5">
        <v>1.9949281487743002E-3</v>
      </c>
      <c r="AD5">
        <v>9.7063871521392703E-2</v>
      </c>
      <c r="AE5">
        <v>0</v>
      </c>
      <c r="AF5">
        <v>0</v>
      </c>
      <c r="AG5">
        <v>5.81150077867802E-2</v>
      </c>
      <c r="AH5">
        <v>1.32078122804552E-2</v>
      </c>
      <c r="AI5">
        <v>0</v>
      </c>
      <c r="AJ5">
        <v>0.121634211184076</v>
      </c>
      <c r="AK5">
        <v>9.6133751306165093E-3</v>
      </c>
      <c r="AL5">
        <v>0</v>
      </c>
      <c r="AM5">
        <v>0</v>
      </c>
      <c r="AN5" t="s">
        <v>113</v>
      </c>
    </row>
    <row r="6" spans="1:40" x14ac:dyDescent="0.2">
      <c r="A6" t="s">
        <v>114</v>
      </c>
      <c r="B6" t="s">
        <v>93</v>
      </c>
      <c r="C6" t="s">
        <v>94</v>
      </c>
      <c r="D6" t="s">
        <v>95</v>
      </c>
      <c r="E6" t="s">
        <v>96</v>
      </c>
      <c r="F6" t="s">
        <v>97</v>
      </c>
      <c r="G6" t="s">
        <v>115</v>
      </c>
      <c r="H6">
        <v>4.5133142771174999E-4</v>
      </c>
      <c r="I6">
        <v>1.7847078715010299E-3</v>
      </c>
      <c r="J6">
        <v>8.7185907180541903E-4</v>
      </c>
      <c r="K6">
        <v>2.4895676611689899E-2</v>
      </c>
      <c r="L6">
        <v>1.9101839020187999E-3</v>
      </c>
      <c r="M6">
        <v>8.8094846039848494E-3</v>
      </c>
      <c r="N6">
        <v>8.5126141464169601E-3</v>
      </c>
      <c r="O6">
        <v>6.0511320659573401E-4</v>
      </c>
      <c r="P6">
        <v>4.6208709337172901E-3</v>
      </c>
      <c r="Q6">
        <v>6.3788027477919501E-3</v>
      </c>
      <c r="R6">
        <v>2.5602857993450402E-2</v>
      </c>
      <c r="S6">
        <v>4.7989140560538698E-2</v>
      </c>
      <c r="T6">
        <v>6.14276636305867E-3</v>
      </c>
      <c r="U6">
        <v>5.54834990632656E-3</v>
      </c>
      <c r="V6">
        <v>3.22486074464966E-3</v>
      </c>
      <c r="W6">
        <v>7.5476724310164899E-4</v>
      </c>
      <c r="X6">
        <v>0.15717051989203101</v>
      </c>
      <c r="Y6">
        <v>0.14521643181448199</v>
      </c>
      <c r="Z6">
        <v>6.0317563822503296E-3</v>
      </c>
      <c r="AA6">
        <v>9.7418412079883102E-4</v>
      </c>
      <c r="AB6">
        <v>1.4462105191349999E-2</v>
      </c>
      <c r="AC6">
        <v>2.1301775147929002E-3</v>
      </c>
      <c r="AD6">
        <v>2.3323525806056102E-2</v>
      </c>
      <c r="AE6">
        <v>3.8239781260525798E-3</v>
      </c>
      <c r="AF6">
        <v>0.439230361637303</v>
      </c>
      <c r="AG6">
        <v>9.3047095235278994E-3</v>
      </c>
      <c r="AH6">
        <v>0.178551355908388</v>
      </c>
      <c r="AI6">
        <v>8.3453521196208205E-3</v>
      </c>
      <c r="AJ6">
        <v>1.47697061964598E-2</v>
      </c>
      <c r="AK6">
        <v>5.3639846743294998E-3</v>
      </c>
      <c r="AL6">
        <v>6.6082934082273299E-3</v>
      </c>
      <c r="AM6">
        <v>0</v>
      </c>
      <c r="AN6" t="s">
        <v>116</v>
      </c>
    </row>
    <row r="7" spans="1:40" x14ac:dyDescent="0.2">
      <c r="A7" t="s">
        <v>117</v>
      </c>
      <c r="B7" t="s">
        <v>93</v>
      </c>
      <c r="C7" t="s">
        <v>118</v>
      </c>
      <c r="D7" t="s">
        <v>119</v>
      </c>
      <c r="E7" t="s">
        <v>120</v>
      </c>
      <c r="F7" t="s">
        <v>121</v>
      </c>
      <c r="G7" t="s">
        <v>122</v>
      </c>
      <c r="H7">
        <v>0.22404092071611301</v>
      </c>
      <c r="I7">
        <v>0</v>
      </c>
      <c r="J7">
        <v>0.214767951354735</v>
      </c>
      <c r="K7">
        <v>1.0105884690720201E-2</v>
      </c>
      <c r="L7">
        <v>6.8804075058990999E-2</v>
      </c>
      <c r="M7">
        <v>4.1165815906471297E-4</v>
      </c>
      <c r="N7">
        <v>1.4858381055564199E-2</v>
      </c>
      <c r="O7">
        <v>0.17780243053804601</v>
      </c>
      <c r="P7">
        <v>3.1977766244203E-3</v>
      </c>
      <c r="Q7">
        <v>2.5961281113391001E-2</v>
      </c>
      <c r="R7">
        <v>8.9312295325989896E-4</v>
      </c>
      <c r="S7">
        <v>1.25096483990312E-3</v>
      </c>
      <c r="T7">
        <v>5.15427522417567E-3</v>
      </c>
      <c r="U7">
        <v>7.0879569582552704E-2</v>
      </c>
      <c r="V7">
        <v>1.00515140092976E-3</v>
      </c>
      <c r="W7">
        <v>6.5242968455168998E-2</v>
      </c>
      <c r="X7">
        <v>7.8775965262293204E-2</v>
      </c>
      <c r="Y7">
        <v>6.5119476149991902E-4</v>
      </c>
      <c r="Z7">
        <v>4.2385315118515898E-4</v>
      </c>
      <c r="AA7">
        <v>2.9469069654164601E-2</v>
      </c>
      <c r="AB7">
        <v>6.2760079132273697E-3</v>
      </c>
      <c r="AC7">
        <v>0.27665257819104</v>
      </c>
      <c r="AD7">
        <v>1.9002084099546399E-3</v>
      </c>
      <c r="AE7">
        <v>0</v>
      </c>
      <c r="AF7">
        <v>0</v>
      </c>
      <c r="AG7">
        <v>0.14286277524789601</v>
      </c>
      <c r="AH7">
        <v>0</v>
      </c>
      <c r="AI7">
        <v>8.9123922931844193E-3</v>
      </c>
      <c r="AJ7">
        <v>8.0165420709400304E-2</v>
      </c>
      <c r="AK7">
        <v>1.4629049111807701E-3</v>
      </c>
      <c r="AL7">
        <v>9.91244011234099E-4</v>
      </c>
      <c r="AM7">
        <v>0</v>
      </c>
      <c r="AN7" t="s">
        <v>123</v>
      </c>
    </row>
    <row r="8" spans="1:40" x14ac:dyDescent="0.2">
      <c r="A8" t="s">
        <v>124</v>
      </c>
      <c r="B8" t="s">
        <v>93</v>
      </c>
      <c r="C8" t="s">
        <v>94</v>
      </c>
      <c r="D8" t="s">
        <v>95</v>
      </c>
      <c r="E8" t="s">
        <v>96</v>
      </c>
      <c r="F8" t="s">
        <v>97</v>
      </c>
      <c r="G8" t="s">
        <v>125</v>
      </c>
      <c r="H8">
        <v>6.3186399879644898E-3</v>
      </c>
      <c r="I8">
        <v>4.4077587826413703E-2</v>
      </c>
      <c r="J8">
        <v>2.23553608155236E-4</v>
      </c>
      <c r="K8">
        <v>4.1587418741306399E-2</v>
      </c>
      <c r="L8">
        <v>2.1012022922206799E-2</v>
      </c>
      <c r="M8">
        <v>2.9392392557220499E-2</v>
      </c>
      <c r="N8">
        <v>1.5322705463550501E-2</v>
      </c>
      <c r="O8">
        <v>3.2373556552871802E-2</v>
      </c>
      <c r="P8">
        <v>4.5421821895561598E-2</v>
      </c>
      <c r="Q8">
        <v>9.7243286644660507E-3</v>
      </c>
      <c r="R8">
        <v>0.16731169991068801</v>
      </c>
      <c r="S8">
        <v>2.7654307843815701E-2</v>
      </c>
      <c r="T8">
        <v>1.68749558709313E-2</v>
      </c>
      <c r="U8">
        <v>2.7381467070183001E-3</v>
      </c>
      <c r="V8">
        <v>7.5972693386941403E-2</v>
      </c>
      <c r="W8">
        <v>4.6617976779807799E-4</v>
      </c>
      <c r="X8">
        <v>9.1597230372022095E-2</v>
      </c>
      <c r="Y8">
        <v>1.4217752292748201E-2</v>
      </c>
      <c r="Z8">
        <v>7.2315868409898607E-2</v>
      </c>
      <c r="AA8">
        <v>1.5830491962981E-3</v>
      </c>
      <c r="AB8">
        <v>0.15669554539873101</v>
      </c>
      <c r="AC8">
        <v>9.2983939137785306E-3</v>
      </c>
      <c r="AD8">
        <v>7.4077479465489801E-2</v>
      </c>
      <c r="AE8">
        <v>1.9020823839432498E-2</v>
      </c>
      <c r="AF8">
        <v>2.6857861968472601E-2</v>
      </c>
      <c r="AG8">
        <v>0.19620714806710399</v>
      </c>
      <c r="AH8">
        <v>0.31319376141632699</v>
      </c>
      <c r="AI8">
        <v>0</v>
      </c>
      <c r="AJ8">
        <v>3.5447294871503599E-3</v>
      </c>
      <c r="AK8">
        <v>1.9226750261233001E-2</v>
      </c>
      <c r="AL8">
        <v>9.3567427121036897E-3</v>
      </c>
      <c r="AM8">
        <v>0</v>
      </c>
      <c r="AN8" t="s">
        <v>126</v>
      </c>
    </row>
    <row r="9" spans="1:40" x14ac:dyDescent="0.2">
      <c r="A9" t="s">
        <v>127</v>
      </c>
      <c r="B9" t="s">
        <v>93</v>
      </c>
      <c r="C9" t="s">
        <v>118</v>
      </c>
      <c r="D9" t="s">
        <v>119</v>
      </c>
      <c r="E9" t="s">
        <v>120</v>
      </c>
      <c r="F9" t="s">
        <v>128</v>
      </c>
      <c r="G9" t="s">
        <v>129</v>
      </c>
      <c r="H9">
        <v>3.4271099744245498E-2</v>
      </c>
      <c r="I9">
        <v>0</v>
      </c>
      <c r="J9">
        <v>1.2630778860770801E-2</v>
      </c>
      <c r="K9">
        <v>0</v>
      </c>
      <c r="L9">
        <v>0.52380238960260705</v>
      </c>
      <c r="M9">
        <v>0</v>
      </c>
      <c r="N9">
        <v>0</v>
      </c>
      <c r="O9">
        <v>0.31506227623417898</v>
      </c>
      <c r="P9">
        <v>0</v>
      </c>
      <c r="Q9">
        <v>2.01177625122669E-2</v>
      </c>
      <c r="R9">
        <v>0</v>
      </c>
      <c r="S9">
        <v>0</v>
      </c>
      <c r="T9">
        <v>4.28934547765304E-2</v>
      </c>
      <c r="U9">
        <v>3.0744103377047601E-3</v>
      </c>
      <c r="V9">
        <v>0</v>
      </c>
      <c r="W9">
        <v>0.13330521455368799</v>
      </c>
      <c r="X9">
        <v>5.8619880295739897E-2</v>
      </c>
      <c r="Y9">
        <v>3.6177486749995503E-5</v>
      </c>
      <c r="Z9">
        <v>9.78122656581135E-5</v>
      </c>
      <c r="AA9">
        <v>6.7705796395518797E-2</v>
      </c>
      <c r="AB9">
        <v>0</v>
      </c>
      <c r="AC9">
        <v>4.4632290786136902E-3</v>
      </c>
      <c r="AD9">
        <v>0.14306730415593999</v>
      </c>
      <c r="AE9">
        <v>0</v>
      </c>
      <c r="AF9">
        <v>0</v>
      </c>
      <c r="AG9">
        <v>0.113588424310525</v>
      </c>
      <c r="AH9">
        <v>1.9390192496838599E-2</v>
      </c>
      <c r="AI9">
        <v>0</v>
      </c>
      <c r="AJ9">
        <v>2.52221136585698E-3</v>
      </c>
      <c r="AK9">
        <v>0</v>
      </c>
      <c r="AL9">
        <v>0</v>
      </c>
      <c r="AM9">
        <v>0</v>
      </c>
      <c r="AN9" t="s">
        <v>130</v>
      </c>
    </row>
    <row r="10" spans="1:40" x14ac:dyDescent="0.2">
      <c r="A10" t="s">
        <v>131</v>
      </c>
      <c r="B10" t="s">
        <v>93</v>
      </c>
      <c r="C10" t="s">
        <v>94</v>
      </c>
      <c r="D10" t="s">
        <v>132</v>
      </c>
      <c r="E10" t="s">
        <v>133</v>
      </c>
      <c r="F10" t="s">
        <v>134</v>
      </c>
      <c r="G10" t="s">
        <v>135</v>
      </c>
      <c r="H10">
        <v>0</v>
      </c>
      <c r="I10">
        <v>2.3482998309224102E-3</v>
      </c>
      <c r="J10">
        <v>0</v>
      </c>
      <c r="K10">
        <v>0</v>
      </c>
      <c r="L10">
        <v>0</v>
      </c>
      <c r="M10">
        <v>2.2311872221307399E-2</v>
      </c>
      <c r="N10">
        <v>0</v>
      </c>
      <c r="O10">
        <v>0</v>
      </c>
      <c r="P10">
        <v>0.49736308995630302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3.2559738074995902E-4</v>
      </c>
      <c r="Z10">
        <v>4.0755110690880603E-3</v>
      </c>
      <c r="AA10">
        <v>0</v>
      </c>
      <c r="AB10">
        <v>0</v>
      </c>
      <c r="AC10">
        <v>0</v>
      </c>
      <c r="AD10">
        <v>0</v>
      </c>
      <c r="AE10">
        <v>1.30768163896099E-3</v>
      </c>
      <c r="AF10">
        <v>1.72208239501921E-3</v>
      </c>
      <c r="AG10">
        <v>0</v>
      </c>
      <c r="AH10">
        <v>0</v>
      </c>
      <c r="AI10">
        <v>9.9848378388373189E-4</v>
      </c>
      <c r="AJ10">
        <v>0</v>
      </c>
      <c r="AK10">
        <v>0.70588645071403699</v>
      </c>
      <c r="AL10">
        <v>0</v>
      </c>
      <c r="AM10">
        <v>0</v>
      </c>
      <c r="AN10" t="s">
        <v>136</v>
      </c>
    </row>
    <row r="11" spans="1:40" x14ac:dyDescent="0.2">
      <c r="A11" t="s">
        <v>137</v>
      </c>
      <c r="B11" t="s">
        <v>93</v>
      </c>
      <c r="C11" t="s">
        <v>94</v>
      </c>
      <c r="D11" t="s">
        <v>132</v>
      </c>
      <c r="E11" t="s">
        <v>133</v>
      </c>
      <c r="F11" t="s">
        <v>134</v>
      </c>
      <c r="G11" t="s">
        <v>138</v>
      </c>
      <c r="H11">
        <v>0.37884760042124299</v>
      </c>
      <c r="I11">
        <v>0</v>
      </c>
      <c r="J11">
        <v>4.9919520701064098E-2</v>
      </c>
      <c r="K11">
        <v>0</v>
      </c>
      <c r="L11">
        <v>1.53189258024645E-2</v>
      </c>
      <c r="M11">
        <v>0</v>
      </c>
      <c r="N11">
        <v>0.138059123974617</v>
      </c>
      <c r="O11">
        <v>7.0596540769502303E-3</v>
      </c>
      <c r="P11">
        <v>0</v>
      </c>
      <c r="Q11">
        <v>0</v>
      </c>
      <c r="R11">
        <v>0</v>
      </c>
      <c r="S11">
        <v>0</v>
      </c>
      <c r="T11">
        <v>5.6485207936171698E-4</v>
      </c>
      <c r="U11">
        <v>8.4089926502377899E-2</v>
      </c>
      <c r="V11">
        <v>7.1617037316245797E-3</v>
      </c>
      <c r="W11">
        <v>0.10091682021000301</v>
      </c>
      <c r="X11">
        <v>0</v>
      </c>
      <c r="Y11">
        <v>0</v>
      </c>
      <c r="Z11">
        <v>0</v>
      </c>
      <c r="AA11">
        <v>1.31514856307842E-2</v>
      </c>
      <c r="AB11">
        <v>5.0276280783136597E-2</v>
      </c>
      <c r="AC11">
        <v>4.8960270498732E-2</v>
      </c>
      <c r="AD11">
        <v>3.9843079563565004E-3</v>
      </c>
      <c r="AE11">
        <v>0</v>
      </c>
      <c r="AF11">
        <v>0</v>
      </c>
      <c r="AG11">
        <v>4.08263843712421E-2</v>
      </c>
      <c r="AH11">
        <v>0</v>
      </c>
      <c r="AI11">
        <v>0</v>
      </c>
      <c r="AJ11">
        <v>0.205071689881615</v>
      </c>
      <c r="AK11">
        <v>0</v>
      </c>
      <c r="AL11">
        <v>0</v>
      </c>
      <c r="AM11">
        <v>0</v>
      </c>
      <c r="AN11" t="s">
        <v>139</v>
      </c>
    </row>
    <row r="12" spans="1:40" x14ac:dyDescent="0.2">
      <c r="A12" t="s">
        <v>140</v>
      </c>
      <c r="B12" t="s">
        <v>93</v>
      </c>
      <c r="C12" t="s">
        <v>94</v>
      </c>
      <c r="D12" t="s">
        <v>95</v>
      </c>
      <c r="E12" t="s">
        <v>96</v>
      </c>
      <c r="F12" t="s">
        <v>97</v>
      </c>
      <c r="G12" t="s">
        <v>98</v>
      </c>
      <c r="H12">
        <v>0</v>
      </c>
      <c r="I12">
        <v>0</v>
      </c>
      <c r="J12">
        <v>0</v>
      </c>
      <c r="K12">
        <v>2.7450535100916901E-2</v>
      </c>
      <c r="L12">
        <v>0</v>
      </c>
      <c r="M12">
        <v>0.45047752346451497</v>
      </c>
      <c r="N12">
        <v>2.13589227673735E-2</v>
      </c>
      <c r="O12">
        <v>0</v>
      </c>
      <c r="P12">
        <v>4.1437157829530002E-2</v>
      </c>
      <c r="Q12">
        <v>1.05718618966902E-2</v>
      </c>
      <c r="R12">
        <v>0</v>
      </c>
      <c r="S12">
        <v>0</v>
      </c>
      <c r="T12">
        <v>4.1198898538445203E-2</v>
      </c>
      <c r="U12">
        <v>5.5243310755632401E-3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2.31257248106965E-2</v>
      </c>
      <c r="AC12">
        <v>0</v>
      </c>
      <c r="AD12">
        <v>0</v>
      </c>
      <c r="AE12">
        <v>0.38826256662241698</v>
      </c>
      <c r="AF12">
        <v>4.2389720492780501E-3</v>
      </c>
      <c r="AG12">
        <v>0</v>
      </c>
      <c r="AH12">
        <v>0</v>
      </c>
      <c r="AI12">
        <v>6.2867497503790498E-4</v>
      </c>
      <c r="AJ12">
        <v>4.34002135926742E-3</v>
      </c>
      <c r="AK12">
        <v>0</v>
      </c>
      <c r="AL12">
        <v>0</v>
      </c>
      <c r="AM12">
        <v>0.14285714285714299</v>
      </c>
      <c r="AN12" t="s">
        <v>141</v>
      </c>
    </row>
    <row r="13" spans="1:40" x14ac:dyDescent="0.2">
      <c r="A13" t="s">
        <v>142</v>
      </c>
      <c r="B13" t="s">
        <v>93</v>
      </c>
      <c r="C13" t="s">
        <v>118</v>
      </c>
      <c r="D13" t="s">
        <v>119</v>
      </c>
      <c r="E13" t="s">
        <v>120</v>
      </c>
      <c r="F13" t="s">
        <v>143</v>
      </c>
      <c r="G13" t="s">
        <v>144</v>
      </c>
      <c r="H13">
        <v>0</v>
      </c>
      <c r="I13">
        <v>0</v>
      </c>
      <c r="J13">
        <v>5.29822051327908E-3</v>
      </c>
      <c r="K13">
        <v>3.6335765180117502E-3</v>
      </c>
      <c r="L13">
        <v>0</v>
      </c>
      <c r="M13">
        <v>3.3755969043306397E-2</v>
      </c>
      <c r="N13">
        <v>0</v>
      </c>
      <c r="O13">
        <v>1.3615047148403999E-3</v>
      </c>
      <c r="P13">
        <v>2.3439200388421E-4</v>
      </c>
      <c r="Q13">
        <v>1.91810152555982E-3</v>
      </c>
      <c r="R13">
        <v>6.9068175052098807E-2</v>
      </c>
      <c r="S13">
        <v>0.22466796199196201</v>
      </c>
      <c r="T13">
        <v>0</v>
      </c>
      <c r="U13">
        <v>4.9791036172359103E-2</v>
      </c>
      <c r="V13">
        <v>0.10822130083343801</v>
      </c>
      <c r="W13">
        <v>1.38521988145714E-2</v>
      </c>
      <c r="X13">
        <v>3.10996361929351E-3</v>
      </c>
      <c r="Y13">
        <v>1.05095599008737E-2</v>
      </c>
      <c r="Z13">
        <v>0.101040070424831</v>
      </c>
      <c r="AA13">
        <v>1.35168046760838E-2</v>
      </c>
      <c r="AB13">
        <v>8.3225322327580304E-3</v>
      </c>
      <c r="AC13">
        <v>6.7286559594251904E-3</v>
      </c>
      <c r="AD13">
        <v>4.7198725021453999E-3</v>
      </c>
      <c r="AE13">
        <v>4.7690753105743902E-2</v>
      </c>
      <c r="AF13">
        <v>0</v>
      </c>
      <c r="AG13">
        <v>1.42921915350799E-2</v>
      </c>
      <c r="AH13">
        <v>0</v>
      </c>
      <c r="AI13">
        <v>4.6411005510151301E-2</v>
      </c>
      <c r="AJ13">
        <v>2.7153536776568399E-2</v>
      </c>
      <c r="AK13">
        <v>4.6116335771508199E-2</v>
      </c>
      <c r="AL13">
        <v>2.6733550606010499E-3</v>
      </c>
      <c r="AM13">
        <v>0</v>
      </c>
      <c r="AN13" t="s">
        <v>145</v>
      </c>
    </row>
    <row r="14" spans="1:40" x14ac:dyDescent="0.2">
      <c r="A14" t="s">
        <v>146</v>
      </c>
      <c r="B14" t="s">
        <v>93</v>
      </c>
      <c r="C14" t="s">
        <v>118</v>
      </c>
      <c r="D14" t="s">
        <v>119</v>
      </c>
      <c r="E14" t="s">
        <v>120</v>
      </c>
      <c r="F14" t="s">
        <v>147</v>
      </c>
      <c r="G14" t="s">
        <v>148</v>
      </c>
      <c r="H14">
        <v>7.6636076425455099E-2</v>
      </c>
      <c r="I14">
        <v>0</v>
      </c>
      <c r="J14">
        <v>1.4978091746400801E-3</v>
      </c>
      <c r="K14">
        <v>3.7471257841996202E-3</v>
      </c>
      <c r="L14">
        <v>1.26221955878497E-2</v>
      </c>
      <c r="M14">
        <v>9.4681376584883901E-4</v>
      </c>
      <c r="N14">
        <v>1.7644327503482399E-2</v>
      </c>
      <c r="O14">
        <v>0</v>
      </c>
      <c r="P14">
        <v>5.6086658072293204E-3</v>
      </c>
      <c r="Q14">
        <v>2.91283789811758E-2</v>
      </c>
      <c r="R14">
        <v>6.8472759749925597E-3</v>
      </c>
      <c r="S14">
        <v>3.5080248063666102E-2</v>
      </c>
      <c r="T14">
        <v>4.9812892748711403E-2</v>
      </c>
      <c r="U14">
        <v>0.102007974251813</v>
      </c>
      <c r="V14">
        <v>1.3653306529296E-2</v>
      </c>
      <c r="W14">
        <v>1.44737718383022E-2</v>
      </c>
      <c r="X14">
        <v>3.5823260180730003E-2</v>
      </c>
      <c r="Y14">
        <v>0</v>
      </c>
      <c r="Z14">
        <v>6.6186299761990201E-3</v>
      </c>
      <c r="AA14">
        <v>0.16829030686799801</v>
      </c>
      <c r="AB14">
        <v>1.2620233303772399E-2</v>
      </c>
      <c r="AC14">
        <v>7.2493660185967895E-2</v>
      </c>
      <c r="AD14">
        <v>4.0302807404683103E-2</v>
      </c>
      <c r="AE14">
        <v>0</v>
      </c>
      <c r="AF14">
        <v>0</v>
      </c>
      <c r="AG14">
        <v>2.2157825221282599E-2</v>
      </c>
      <c r="AH14">
        <v>8.7817900800899297E-4</v>
      </c>
      <c r="AI14">
        <v>0</v>
      </c>
      <c r="AJ14">
        <v>2.7358040400827101E-2</v>
      </c>
      <c r="AK14">
        <v>6.2695924764890297E-4</v>
      </c>
      <c r="AL14">
        <v>0</v>
      </c>
      <c r="AM14">
        <v>0</v>
      </c>
      <c r="AN14" t="s">
        <v>149</v>
      </c>
    </row>
    <row r="15" spans="1:40" x14ac:dyDescent="0.2">
      <c r="A15" t="s">
        <v>150</v>
      </c>
      <c r="B15" t="s">
        <v>93</v>
      </c>
      <c r="C15" t="s">
        <v>118</v>
      </c>
      <c r="D15" t="s">
        <v>119</v>
      </c>
      <c r="E15" t="s">
        <v>120</v>
      </c>
      <c r="F15" t="s">
        <v>121</v>
      </c>
      <c r="G15" t="s">
        <v>122</v>
      </c>
      <c r="H15">
        <v>0</v>
      </c>
      <c r="I15">
        <v>0</v>
      </c>
      <c r="J15">
        <v>3.4360189573459703E-2</v>
      </c>
      <c r="K15">
        <v>0</v>
      </c>
      <c r="L15">
        <v>1.21727405520806E-2</v>
      </c>
      <c r="M15">
        <v>0</v>
      </c>
      <c r="N15">
        <v>0</v>
      </c>
      <c r="O15">
        <v>7.1201653976097998E-2</v>
      </c>
      <c r="P15">
        <v>0</v>
      </c>
      <c r="Q15">
        <v>4.0101703987866902E-2</v>
      </c>
      <c r="R15">
        <v>0</v>
      </c>
      <c r="S15">
        <v>0</v>
      </c>
      <c r="T15">
        <v>1.57099484572478E-2</v>
      </c>
      <c r="U15">
        <v>3.9967334390161903E-2</v>
      </c>
      <c r="V15">
        <v>0</v>
      </c>
      <c r="W15">
        <v>0.15359513397118599</v>
      </c>
      <c r="X15">
        <v>3.2302546649454297E-2</v>
      </c>
      <c r="Y15">
        <v>0</v>
      </c>
      <c r="Z15">
        <v>0</v>
      </c>
      <c r="AA15">
        <v>0</v>
      </c>
      <c r="AB15">
        <v>0.16631420970052499</v>
      </c>
      <c r="AC15">
        <v>5.8495350803043104E-3</v>
      </c>
      <c r="AD15">
        <v>9.9699644477136196E-2</v>
      </c>
      <c r="AE15">
        <v>0</v>
      </c>
      <c r="AF15">
        <v>0</v>
      </c>
      <c r="AG15">
        <v>0</v>
      </c>
      <c r="AH15">
        <v>1.2083743150203699E-2</v>
      </c>
      <c r="AI15">
        <v>0</v>
      </c>
      <c r="AJ15">
        <v>4.27185348451453E-3</v>
      </c>
      <c r="AK15">
        <v>0</v>
      </c>
      <c r="AL15">
        <v>0</v>
      </c>
      <c r="AM15">
        <v>0</v>
      </c>
      <c r="AN15" t="s">
        <v>151</v>
      </c>
    </row>
    <row r="16" spans="1:40" x14ac:dyDescent="0.2">
      <c r="A16" t="s">
        <v>152</v>
      </c>
      <c r="B16" t="s">
        <v>93</v>
      </c>
      <c r="C16" t="s">
        <v>94</v>
      </c>
      <c r="D16" t="s">
        <v>132</v>
      </c>
      <c r="E16" t="s">
        <v>133</v>
      </c>
      <c r="F16" t="s">
        <v>134</v>
      </c>
      <c r="G16" t="s">
        <v>153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2.1881512354867499E-2</v>
      </c>
      <c r="S16">
        <v>0</v>
      </c>
      <c r="T16">
        <v>0</v>
      </c>
      <c r="U16">
        <v>0</v>
      </c>
      <c r="V16">
        <v>5.9890270972065198E-3</v>
      </c>
      <c r="W16">
        <v>0</v>
      </c>
      <c r="X16">
        <v>0</v>
      </c>
      <c r="Y16">
        <v>0.25376698080784299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9.6887321432109499E-2</v>
      </c>
      <c r="AF16">
        <v>0</v>
      </c>
      <c r="AG16">
        <v>0</v>
      </c>
      <c r="AH16">
        <v>0</v>
      </c>
      <c r="AI16">
        <v>9.36848982409428E-4</v>
      </c>
      <c r="AJ16">
        <v>0</v>
      </c>
      <c r="AK16">
        <v>1.3235806339254601E-3</v>
      </c>
      <c r="AL16">
        <v>0</v>
      </c>
      <c r="AM16">
        <v>0</v>
      </c>
      <c r="AN16" t="s">
        <v>154</v>
      </c>
    </row>
    <row r="17" spans="1:40" x14ac:dyDescent="0.2">
      <c r="A17" t="s">
        <v>155</v>
      </c>
      <c r="B17" t="s">
        <v>93</v>
      </c>
      <c r="C17" t="s">
        <v>94</v>
      </c>
      <c r="D17" t="s">
        <v>132</v>
      </c>
      <c r="E17" t="s">
        <v>133</v>
      </c>
      <c r="F17" t="s">
        <v>134</v>
      </c>
      <c r="G17" t="s">
        <v>156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2.5950543287180401E-3</v>
      </c>
      <c r="Q17">
        <v>0</v>
      </c>
      <c r="R17">
        <v>6.5495683239059199E-3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1.38495373580868E-2</v>
      </c>
      <c r="AF17">
        <v>0</v>
      </c>
      <c r="AG17">
        <v>1.77420308711337E-4</v>
      </c>
      <c r="AH17">
        <v>0</v>
      </c>
      <c r="AI17">
        <v>0.21155529258040301</v>
      </c>
      <c r="AJ17">
        <v>0</v>
      </c>
      <c r="AK17">
        <v>0</v>
      </c>
      <c r="AL17">
        <v>0</v>
      </c>
      <c r="AM17">
        <v>0</v>
      </c>
      <c r="AN17" t="s">
        <v>157</v>
      </c>
    </row>
    <row r="18" spans="1:40" x14ac:dyDescent="0.2">
      <c r="A18" t="s">
        <v>158</v>
      </c>
      <c r="B18" t="s">
        <v>93</v>
      </c>
      <c r="C18" t="s">
        <v>94</v>
      </c>
      <c r="D18" t="s">
        <v>95</v>
      </c>
      <c r="E18" t="s">
        <v>96</v>
      </c>
      <c r="F18" t="s">
        <v>97</v>
      </c>
      <c r="G18" t="s">
        <v>115</v>
      </c>
      <c r="H18">
        <v>0</v>
      </c>
      <c r="I18">
        <v>0</v>
      </c>
      <c r="J18">
        <v>0</v>
      </c>
      <c r="K18">
        <v>4.48519601442076E-3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0.26829712544707901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3.0037697310124202E-3</v>
      </c>
      <c r="AM18">
        <v>0</v>
      </c>
      <c r="AN18" t="s">
        <v>159</v>
      </c>
    </row>
    <row r="19" spans="1:40" x14ac:dyDescent="0.2">
      <c r="A19" t="s">
        <v>160</v>
      </c>
      <c r="B19" t="s">
        <v>93</v>
      </c>
      <c r="C19" t="s">
        <v>94</v>
      </c>
      <c r="D19" t="s">
        <v>95</v>
      </c>
      <c r="E19" t="s">
        <v>96</v>
      </c>
      <c r="F19" t="s">
        <v>97</v>
      </c>
      <c r="G19" t="s">
        <v>98</v>
      </c>
      <c r="H19">
        <v>0</v>
      </c>
      <c r="I19">
        <v>1.7142588765733601E-3</v>
      </c>
      <c r="J19">
        <v>3.57685773048377E-3</v>
      </c>
      <c r="K19">
        <v>5.1097169784540303E-4</v>
      </c>
      <c r="L19">
        <v>0</v>
      </c>
      <c r="M19">
        <v>0</v>
      </c>
      <c r="N19">
        <v>0</v>
      </c>
      <c r="O19">
        <v>4.3366446472694296E-3</v>
      </c>
      <c r="P19">
        <v>0</v>
      </c>
      <c r="Q19">
        <v>0</v>
      </c>
      <c r="R19">
        <v>1.7713605239654699E-2</v>
      </c>
      <c r="S19">
        <v>1.4106624790396799E-3</v>
      </c>
      <c r="T19">
        <v>0</v>
      </c>
      <c r="U19">
        <v>0</v>
      </c>
      <c r="V19">
        <v>1.9684214934874598E-3</v>
      </c>
      <c r="W19">
        <v>2.1089084733722598E-3</v>
      </c>
      <c r="X19">
        <v>3.2449243046590803E-2</v>
      </c>
      <c r="Y19">
        <v>6.6132445778991703E-2</v>
      </c>
      <c r="Z19">
        <v>2.5724625868083901E-2</v>
      </c>
      <c r="AA19">
        <v>5.3823672674135403E-2</v>
      </c>
      <c r="AB19">
        <v>3.4108738658844399E-4</v>
      </c>
      <c r="AC19">
        <v>0</v>
      </c>
      <c r="AD19">
        <v>7.35564545788893E-3</v>
      </c>
      <c r="AE19">
        <v>0</v>
      </c>
      <c r="AF19">
        <v>3.5849119088620998E-2</v>
      </c>
      <c r="AG19">
        <v>1.1512606698602299E-2</v>
      </c>
      <c r="AH19">
        <v>0.219052971757763</v>
      </c>
      <c r="AI19">
        <v>0</v>
      </c>
      <c r="AJ19">
        <v>0</v>
      </c>
      <c r="AK19">
        <v>3.9916405433646801E-2</v>
      </c>
      <c r="AL19">
        <v>0</v>
      </c>
      <c r="AM19">
        <v>0</v>
      </c>
      <c r="AN19" t="s">
        <v>161</v>
      </c>
    </row>
    <row r="20" spans="1:40" x14ac:dyDescent="0.2">
      <c r="A20" t="s">
        <v>162</v>
      </c>
      <c r="B20" t="s">
        <v>93</v>
      </c>
      <c r="C20" t="s">
        <v>94</v>
      </c>
      <c r="D20" t="s">
        <v>132</v>
      </c>
      <c r="E20" t="s">
        <v>163</v>
      </c>
      <c r="F20" t="s">
        <v>164</v>
      </c>
      <c r="G20" t="s">
        <v>165</v>
      </c>
      <c r="H20">
        <v>0</v>
      </c>
      <c r="I20">
        <v>1.17414991546121E-4</v>
      </c>
      <c r="J20">
        <v>0</v>
      </c>
      <c r="K20">
        <v>0</v>
      </c>
      <c r="L20">
        <v>1.7603655567624301E-3</v>
      </c>
      <c r="M20">
        <v>3.0051045611724E-3</v>
      </c>
      <c r="N20">
        <v>0</v>
      </c>
      <c r="O20">
        <v>1.2606525137411099E-3</v>
      </c>
      <c r="P20">
        <v>0</v>
      </c>
      <c r="Q20">
        <v>1.2489963422249999E-3</v>
      </c>
      <c r="R20">
        <v>1.32479904733552E-2</v>
      </c>
      <c r="S20">
        <v>3.8593596124670598E-3</v>
      </c>
      <c r="T20">
        <v>1.3415236884840799E-3</v>
      </c>
      <c r="U20">
        <v>4.3233895373973199E-4</v>
      </c>
      <c r="V20">
        <v>2.2615906520919698E-3</v>
      </c>
      <c r="W20">
        <v>4.6617976779807799E-4</v>
      </c>
      <c r="X20">
        <v>7.12944490083324E-3</v>
      </c>
      <c r="Y20">
        <v>0</v>
      </c>
      <c r="Z20">
        <v>2.89850347233543E-2</v>
      </c>
      <c r="AA20">
        <v>5.60155869459328E-3</v>
      </c>
      <c r="AB20">
        <v>0</v>
      </c>
      <c r="AC20">
        <v>3.7193575655114101E-4</v>
      </c>
      <c r="AD20">
        <v>2.9729067058967798E-3</v>
      </c>
      <c r="AE20">
        <v>0.20590041806185699</v>
      </c>
      <c r="AF20">
        <v>2.23208371969797E-2</v>
      </c>
      <c r="AG20">
        <v>1.2577128550870301E-2</v>
      </c>
      <c r="AH20">
        <v>3.3370802304341703E-2</v>
      </c>
      <c r="AI20">
        <v>3.7967037708171499E-3</v>
      </c>
      <c r="AJ20">
        <v>0</v>
      </c>
      <c r="AK20">
        <v>0</v>
      </c>
      <c r="AL20">
        <v>0</v>
      </c>
      <c r="AM20">
        <v>0</v>
      </c>
      <c r="AN20" t="s">
        <v>166</v>
      </c>
    </row>
    <row r="21" spans="1:40" x14ac:dyDescent="0.2">
      <c r="A21" t="s">
        <v>167</v>
      </c>
      <c r="B21" t="s">
        <v>93</v>
      </c>
      <c r="C21" t="s">
        <v>94</v>
      </c>
      <c r="D21" t="s">
        <v>132</v>
      </c>
      <c r="E21" t="s">
        <v>133</v>
      </c>
      <c r="F21" t="s">
        <v>134</v>
      </c>
      <c r="G21" t="s">
        <v>153</v>
      </c>
      <c r="H21">
        <v>8.1239656988114899E-3</v>
      </c>
      <c r="I21">
        <v>0</v>
      </c>
      <c r="J21">
        <v>1.07529285522668E-2</v>
      </c>
      <c r="K21">
        <v>0</v>
      </c>
      <c r="L21">
        <v>1.8315292707591999E-2</v>
      </c>
      <c r="M21">
        <v>0</v>
      </c>
      <c r="N21">
        <v>7.2279832843213099E-2</v>
      </c>
      <c r="O21">
        <v>1.2051838031365E-2</v>
      </c>
      <c r="P21">
        <v>6.5797183947496202E-3</v>
      </c>
      <c r="Q21">
        <v>0</v>
      </c>
      <c r="R21">
        <v>0</v>
      </c>
      <c r="S21">
        <v>0</v>
      </c>
      <c r="T21">
        <v>0</v>
      </c>
      <c r="U21">
        <v>2.1664985348513199E-2</v>
      </c>
      <c r="V21">
        <v>0</v>
      </c>
      <c r="W21">
        <v>3.6850400692609898E-3</v>
      </c>
      <c r="X21">
        <v>0</v>
      </c>
      <c r="Y21">
        <v>0</v>
      </c>
      <c r="Z21">
        <v>0</v>
      </c>
      <c r="AA21">
        <v>0</v>
      </c>
      <c r="AB21">
        <v>1.7054369329422201E-3</v>
      </c>
      <c r="AC21">
        <v>0.25572273879966201</v>
      </c>
      <c r="AD21">
        <v>3.4203751379183502E-2</v>
      </c>
      <c r="AE21">
        <v>0</v>
      </c>
      <c r="AF21">
        <v>0</v>
      </c>
      <c r="AG21">
        <v>4.0609537327261601E-2</v>
      </c>
      <c r="AH21">
        <v>1.2961922158212701E-2</v>
      </c>
      <c r="AI21">
        <v>1.10942642653748E-4</v>
      </c>
      <c r="AJ21">
        <v>9.0890499670521901E-3</v>
      </c>
      <c r="AK21">
        <v>0</v>
      </c>
      <c r="AL21">
        <v>0</v>
      </c>
      <c r="AM21">
        <v>0</v>
      </c>
      <c r="AN21" t="s">
        <v>168</v>
      </c>
    </row>
    <row r="22" spans="1:40" x14ac:dyDescent="0.2">
      <c r="A22" t="s">
        <v>169</v>
      </c>
      <c r="B22" t="s">
        <v>93</v>
      </c>
      <c r="C22" t="s">
        <v>170</v>
      </c>
      <c r="D22" t="s">
        <v>171</v>
      </c>
      <c r="E22" t="s">
        <v>172</v>
      </c>
      <c r="F22" t="s">
        <v>173</v>
      </c>
      <c r="G22" t="s">
        <v>174</v>
      </c>
      <c r="H22">
        <v>4.2425154204904503E-3</v>
      </c>
      <c r="I22">
        <v>0</v>
      </c>
      <c r="J22">
        <v>5.2758651524635602E-3</v>
      </c>
      <c r="K22">
        <v>0</v>
      </c>
      <c r="L22">
        <v>1.77534739128806E-2</v>
      </c>
      <c r="M22">
        <v>0</v>
      </c>
      <c r="N22">
        <v>6.2683795078161304E-3</v>
      </c>
      <c r="O22">
        <v>3.7264888306187301E-2</v>
      </c>
      <c r="P22">
        <v>0</v>
      </c>
      <c r="Q22">
        <v>5.0762779909001701E-2</v>
      </c>
      <c r="R22">
        <v>0</v>
      </c>
      <c r="S22">
        <v>0</v>
      </c>
      <c r="T22">
        <v>3.0607922050412999E-2</v>
      </c>
      <c r="U22">
        <v>5.4834990632655997E-2</v>
      </c>
      <c r="V22">
        <v>0</v>
      </c>
      <c r="W22">
        <v>1.74262437010234E-2</v>
      </c>
      <c r="X22">
        <v>8.2179321675859604E-2</v>
      </c>
      <c r="Y22">
        <v>0</v>
      </c>
      <c r="Z22">
        <v>0</v>
      </c>
      <c r="AA22">
        <v>0.16122747199220699</v>
      </c>
      <c r="AB22">
        <v>1.4257452759397E-2</v>
      </c>
      <c r="AC22">
        <v>1.1259509721048199E-2</v>
      </c>
      <c r="AD22">
        <v>1.6917984553144499E-2</v>
      </c>
      <c r="AE22">
        <v>0</v>
      </c>
      <c r="AF22">
        <v>0</v>
      </c>
      <c r="AG22">
        <v>1.3129102844638901E-2</v>
      </c>
      <c r="AH22">
        <v>1.6404383869607998E-2</v>
      </c>
      <c r="AI22">
        <v>0</v>
      </c>
      <c r="AJ22">
        <v>2.5858347156263499E-2</v>
      </c>
      <c r="AK22">
        <v>0</v>
      </c>
      <c r="AL22">
        <v>0</v>
      </c>
      <c r="AM22">
        <v>0</v>
      </c>
      <c r="AN22" t="s">
        <v>175</v>
      </c>
    </row>
    <row r="23" spans="1:40" x14ac:dyDescent="0.2">
      <c r="A23" t="s">
        <v>176</v>
      </c>
      <c r="B23" t="s">
        <v>93</v>
      </c>
      <c r="C23" t="s">
        <v>177</v>
      </c>
      <c r="D23" t="s">
        <v>178</v>
      </c>
      <c r="E23" t="s">
        <v>179</v>
      </c>
      <c r="F23" t="s">
        <v>180</v>
      </c>
      <c r="G23" t="s">
        <v>181</v>
      </c>
      <c r="H23">
        <v>0</v>
      </c>
      <c r="I23">
        <v>0</v>
      </c>
      <c r="J23">
        <v>0</v>
      </c>
      <c r="K23">
        <v>1.7997558690776998E-2</v>
      </c>
      <c r="L23">
        <v>0</v>
      </c>
      <c r="M23">
        <v>0</v>
      </c>
      <c r="N23">
        <v>0</v>
      </c>
      <c r="O23">
        <v>0</v>
      </c>
      <c r="P23">
        <v>8.7059887156992397E-4</v>
      </c>
      <c r="Q23">
        <v>0</v>
      </c>
      <c r="R23">
        <v>4.0041679071152102E-2</v>
      </c>
      <c r="S23">
        <v>2.9916691064917102E-2</v>
      </c>
      <c r="T23">
        <v>0</v>
      </c>
      <c r="U23">
        <v>0</v>
      </c>
      <c r="V23">
        <v>3.3923859781379599E-3</v>
      </c>
      <c r="W23">
        <v>0</v>
      </c>
      <c r="X23">
        <v>0</v>
      </c>
      <c r="Y23">
        <v>0.187272760161352</v>
      </c>
      <c r="Z23">
        <v>0</v>
      </c>
      <c r="AA23">
        <v>0</v>
      </c>
      <c r="AB23">
        <v>0</v>
      </c>
      <c r="AC23">
        <v>0</v>
      </c>
      <c r="AD23">
        <v>1.5324261370601899E-4</v>
      </c>
      <c r="AE23">
        <v>1.0501079828020099E-3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4.1797283176593501E-4</v>
      </c>
      <c r="AL23">
        <v>1.7421864439872E-3</v>
      </c>
      <c r="AM23">
        <v>0</v>
      </c>
      <c r="AN23" t="s">
        <v>182</v>
      </c>
    </row>
    <row r="24" spans="1:40" x14ac:dyDescent="0.2">
      <c r="A24" t="s">
        <v>183</v>
      </c>
      <c r="B24" t="s">
        <v>93</v>
      </c>
      <c r="C24" t="s">
        <v>101</v>
      </c>
      <c r="D24" t="s">
        <v>102</v>
      </c>
      <c r="E24" t="s">
        <v>103</v>
      </c>
      <c r="F24" t="s">
        <v>104</v>
      </c>
      <c r="G24" t="s">
        <v>105</v>
      </c>
      <c r="H24">
        <v>0</v>
      </c>
      <c r="I24">
        <v>0</v>
      </c>
      <c r="J24">
        <v>2.0343378342126401E-3</v>
      </c>
      <c r="K24">
        <v>0</v>
      </c>
      <c r="L24">
        <v>0</v>
      </c>
      <c r="M24">
        <v>4.6229211262967203E-2</v>
      </c>
      <c r="N24">
        <v>3.1728834545736002E-3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1.9191045779891398E-2</v>
      </c>
      <c r="V24">
        <v>0</v>
      </c>
      <c r="W24">
        <v>1.1099518280906599E-3</v>
      </c>
      <c r="X24">
        <v>1.09435512263819E-2</v>
      </c>
      <c r="Y24">
        <v>0</v>
      </c>
      <c r="Z24">
        <v>6.0317563822503296E-3</v>
      </c>
      <c r="AA24">
        <v>0</v>
      </c>
      <c r="AB24">
        <v>0</v>
      </c>
      <c r="AC24">
        <v>0</v>
      </c>
      <c r="AD24">
        <v>1.71631727350742E-3</v>
      </c>
      <c r="AE24">
        <v>1.08775336331755E-2</v>
      </c>
      <c r="AF24">
        <v>4.6694926480328504E-3</v>
      </c>
      <c r="AG24">
        <v>5.2634691584363402E-3</v>
      </c>
      <c r="AH24">
        <v>0</v>
      </c>
      <c r="AI24">
        <v>8.6017528937539306E-2</v>
      </c>
      <c r="AJ24">
        <v>1.63602899406939E-3</v>
      </c>
      <c r="AK24">
        <v>0</v>
      </c>
      <c r="AL24">
        <v>0</v>
      </c>
      <c r="AM24">
        <v>0</v>
      </c>
      <c r="AN24" t="s">
        <v>184</v>
      </c>
    </row>
    <row r="25" spans="1:40" x14ac:dyDescent="0.2">
      <c r="A25" t="s">
        <v>185</v>
      </c>
      <c r="B25" t="s">
        <v>93</v>
      </c>
      <c r="C25" t="s">
        <v>94</v>
      </c>
      <c r="D25" t="s">
        <v>95</v>
      </c>
      <c r="E25" t="s">
        <v>96</v>
      </c>
      <c r="F25" t="s">
        <v>97</v>
      </c>
      <c r="G25" t="s">
        <v>115</v>
      </c>
      <c r="H25">
        <v>0</v>
      </c>
      <c r="I25">
        <v>0</v>
      </c>
      <c r="J25">
        <v>0</v>
      </c>
      <c r="K25">
        <v>2.5832458057739802E-3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0.14265134454894701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1.6220356547467099E-3</v>
      </c>
      <c r="AM25">
        <v>0</v>
      </c>
      <c r="AN25" t="s">
        <v>186</v>
      </c>
    </row>
    <row r="26" spans="1:40" x14ac:dyDescent="0.2">
      <c r="A26" t="s">
        <v>187</v>
      </c>
      <c r="B26" t="s">
        <v>93</v>
      </c>
      <c r="C26" t="s">
        <v>94</v>
      </c>
      <c r="D26" t="s">
        <v>132</v>
      </c>
      <c r="E26" t="s">
        <v>133</v>
      </c>
      <c r="F26" t="s">
        <v>134</v>
      </c>
      <c r="G26" t="s">
        <v>188</v>
      </c>
      <c r="H26">
        <v>0</v>
      </c>
      <c r="I26">
        <v>1.08021792222431E-3</v>
      </c>
      <c r="J26">
        <v>0</v>
      </c>
      <c r="K26">
        <v>5.7626252590342597E-3</v>
      </c>
      <c r="L26">
        <v>0</v>
      </c>
      <c r="M26">
        <v>4.3841593940391901E-2</v>
      </c>
      <c r="N26">
        <v>0</v>
      </c>
      <c r="O26">
        <v>0</v>
      </c>
      <c r="P26">
        <v>2.5113428987594001E-4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0.106741674655862</v>
      </c>
      <c r="Z26">
        <v>2.7420038472824499E-2</v>
      </c>
      <c r="AA26">
        <v>0</v>
      </c>
      <c r="AB26">
        <v>0</v>
      </c>
      <c r="AC26">
        <v>1.25105663567202E-3</v>
      </c>
      <c r="AD26">
        <v>0</v>
      </c>
      <c r="AE26">
        <v>0</v>
      </c>
      <c r="AF26">
        <v>0</v>
      </c>
      <c r="AG26">
        <v>1.3799357344215099E-4</v>
      </c>
      <c r="AH26">
        <v>0</v>
      </c>
      <c r="AI26">
        <v>0</v>
      </c>
      <c r="AJ26">
        <v>0</v>
      </c>
      <c r="AK26">
        <v>0</v>
      </c>
      <c r="AL26">
        <v>7.0288211705690599E-3</v>
      </c>
      <c r="AM26">
        <v>0</v>
      </c>
      <c r="AN26" t="s">
        <v>189</v>
      </c>
    </row>
    <row r="27" spans="1:40" x14ac:dyDescent="0.2">
      <c r="A27" t="s">
        <v>190</v>
      </c>
      <c r="B27" t="s">
        <v>93</v>
      </c>
      <c r="C27" t="s">
        <v>118</v>
      </c>
      <c r="D27" t="s">
        <v>119</v>
      </c>
      <c r="E27" t="s">
        <v>120</v>
      </c>
      <c r="F27" t="s">
        <v>147</v>
      </c>
      <c r="G27" t="s">
        <v>148</v>
      </c>
      <c r="H27">
        <v>2.2717015194824702E-2</v>
      </c>
      <c r="I27">
        <v>0</v>
      </c>
      <c r="J27">
        <v>9.8587141196458897E-3</v>
      </c>
      <c r="K27">
        <v>3.6903511511056901E-4</v>
      </c>
      <c r="L27">
        <v>1.4794561594067199E-2</v>
      </c>
      <c r="M27">
        <v>8.2331631812942504E-3</v>
      </c>
      <c r="N27">
        <v>7.3518031264510099E-3</v>
      </c>
      <c r="O27">
        <v>5.7284050224396199E-2</v>
      </c>
      <c r="P27">
        <v>1.4900634532639099E-3</v>
      </c>
      <c r="Q27">
        <v>2.1812828976715101E-2</v>
      </c>
      <c r="R27">
        <v>3.87019946412623E-3</v>
      </c>
      <c r="S27">
        <v>2.6616273189428001E-4</v>
      </c>
      <c r="T27">
        <v>1.02379439384311E-3</v>
      </c>
      <c r="U27">
        <v>2.0968439256377001E-2</v>
      </c>
      <c r="V27">
        <v>0</v>
      </c>
      <c r="W27">
        <v>1.56725198126401E-2</v>
      </c>
      <c r="X27">
        <v>1.34960685365567E-3</v>
      </c>
      <c r="Y27">
        <v>1.2119458061248499E-3</v>
      </c>
      <c r="Z27">
        <v>2.5431189071109502E-3</v>
      </c>
      <c r="AA27">
        <v>5.4797856794934199E-3</v>
      </c>
      <c r="AB27">
        <v>3.2744389112490599E-3</v>
      </c>
      <c r="AC27">
        <v>1.4877430262045599E-3</v>
      </c>
      <c r="AD27">
        <v>1.1033468186833399E-3</v>
      </c>
      <c r="AE27">
        <v>0</v>
      </c>
      <c r="AF27">
        <v>0</v>
      </c>
      <c r="AG27">
        <v>3.6666863800343002E-3</v>
      </c>
      <c r="AH27">
        <v>7.6225937895180599E-3</v>
      </c>
      <c r="AI27">
        <v>0</v>
      </c>
      <c r="AJ27">
        <v>4.7422118203094797E-2</v>
      </c>
      <c r="AK27">
        <v>3.90107976314873E-3</v>
      </c>
      <c r="AL27">
        <v>1.4117717735758399E-3</v>
      </c>
      <c r="AM27">
        <v>0</v>
      </c>
      <c r="AN27" t="s">
        <v>191</v>
      </c>
    </row>
    <row r="28" spans="1:40" x14ac:dyDescent="0.2">
      <c r="A28" t="s">
        <v>192</v>
      </c>
      <c r="B28" t="s">
        <v>93</v>
      </c>
      <c r="C28" t="s">
        <v>94</v>
      </c>
      <c r="D28" t="s">
        <v>132</v>
      </c>
      <c r="E28" t="s">
        <v>133</v>
      </c>
      <c r="F28" t="s">
        <v>134</v>
      </c>
      <c r="G28" t="s">
        <v>135</v>
      </c>
      <c r="H28">
        <v>0</v>
      </c>
      <c r="I28">
        <v>3.5459327446928398E-3</v>
      </c>
      <c r="J28">
        <v>0</v>
      </c>
      <c r="K28">
        <v>0</v>
      </c>
      <c r="L28">
        <v>0</v>
      </c>
      <c r="M28">
        <v>8.2331631812942497E-4</v>
      </c>
      <c r="N28">
        <v>0</v>
      </c>
      <c r="O28">
        <v>0</v>
      </c>
      <c r="P28">
        <v>0.123876174052805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 t="s">
        <v>193</v>
      </c>
    </row>
    <row r="29" spans="1:40" x14ac:dyDescent="0.2">
      <c r="A29" t="s">
        <v>194</v>
      </c>
      <c r="B29" t="s">
        <v>93</v>
      </c>
      <c r="C29" t="s">
        <v>94</v>
      </c>
      <c r="D29" t="s">
        <v>132</v>
      </c>
      <c r="E29" t="s">
        <v>133</v>
      </c>
      <c r="F29" t="s">
        <v>134</v>
      </c>
      <c r="G29" t="s">
        <v>156</v>
      </c>
      <c r="H29">
        <v>0</v>
      </c>
      <c r="I29">
        <v>0</v>
      </c>
      <c r="J29">
        <v>0</v>
      </c>
      <c r="K29">
        <v>0</v>
      </c>
      <c r="L29">
        <v>0</v>
      </c>
      <c r="M29">
        <v>1.95125967396674E-2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5.1118464068474999E-3</v>
      </c>
      <c r="AF29">
        <v>0</v>
      </c>
      <c r="AG29">
        <v>0</v>
      </c>
      <c r="AH29">
        <v>0</v>
      </c>
      <c r="AI29">
        <v>7.6254576384009495E-2</v>
      </c>
      <c r="AJ29">
        <v>0</v>
      </c>
      <c r="AK29">
        <v>0</v>
      </c>
      <c r="AL29">
        <v>0</v>
      </c>
      <c r="AM29">
        <v>0</v>
      </c>
      <c r="AN29" t="s">
        <v>195</v>
      </c>
    </row>
    <row r="30" spans="1:40" x14ac:dyDescent="0.2">
      <c r="A30" t="s">
        <v>196</v>
      </c>
      <c r="B30" t="s">
        <v>93</v>
      </c>
      <c r="C30" t="s">
        <v>94</v>
      </c>
      <c r="D30" t="s">
        <v>132</v>
      </c>
      <c r="E30" t="s">
        <v>133</v>
      </c>
      <c r="F30" t="s">
        <v>134</v>
      </c>
      <c r="G30" t="s">
        <v>156</v>
      </c>
      <c r="H30">
        <v>0</v>
      </c>
      <c r="I30">
        <v>5.6359195942137905E-4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1.6813181534322899E-4</v>
      </c>
      <c r="V30">
        <v>0</v>
      </c>
      <c r="W30">
        <v>0</v>
      </c>
      <c r="X30">
        <v>0</v>
      </c>
      <c r="Y30">
        <v>5.3235171752618299E-2</v>
      </c>
      <c r="Z30">
        <v>0.111734211470118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 t="s">
        <v>197</v>
      </c>
    </row>
    <row r="31" spans="1:40" x14ac:dyDescent="0.2">
      <c r="A31" t="s">
        <v>198</v>
      </c>
      <c r="B31" t="s">
        <v>93</v>
      </c>
      <c r="C31" t="s">
        <v>94</v>
      </c>
      <c r="D31" t="s">
        <v>132</v>
      </c>
      <c r="E31" t="s">
        <v>163</v>
      </c>
      <c r="F31" t="s">
        <v>164</v>
      </c>
      <c r="G31" t="s">
        <v>165</v>
      </c>
      <c r="H31">
        <v>0</v>
      </c>
      <c r="I31">
        <v>0</v>
      </c>
      <c r="J31">
        <v>0</v>
      </c>
      <c r="K31">
        <v>0</v>
      </c>
      <c r="L31">
        <v>0</v>
      </c>
      <c r="M31">
        <v>3.4167627202371202E-3</v>
      </c>
      <c r="N31">
        <v>1.31558582262808E-3</v>
      </c>
      <c r="O31">
        <v>0</v>
      </c>
      <c r="P31">
        <v>3.3484571983458599E-4</v>
      </c>
      <c r="Q31">
        <v>0</v>
      </c>
      <c r="R31">
        <v>0</v>
      </c>
      <c r="S31">
        <v>1.65020893774454E-3</v>
      </c>
      <c r="T31">
        <v>0</v>
      </c>
      <c r="U31">
        <v>0</v>
      </c>
      <c r="V31">
        <v>0</v>
      </c>
      <c r="W31">
        <v>0</v>
      </c>
      <c r="X31">
        <v>7.3054805773970204E-3</v>
      </c>
      <c r="Y31">
        <v>0</v>
      </c>
      <c r="Z31">
        <v>1.41175703433211E-2</v>
      </c>
      <c r="AA31">
        <v>0</v>
      </c>
      <c r="AB31">
        <v>1.8418718875776001E-3</v>
      </c>
      <c r="AC31">
        <v>0</v>
      </c>
      <c r="AD31">
        <v>2.54382738751992E-3</v>
      </c>
      <c r="AE31">
        <v>6.1381783598502097E-2</v>
      </c>
      <c r="AF31">
        <v>1.2153927672539399E-2</v>
      </c>
      <c r="AG31">
        <v>9.5215565675084296E-3</v>
      </c>
      <c r="AH31">
        <v>2.0338625825488298E-2</v>
      </c>
      <c r="AI31">
        <v>1.5901778780370501E-3</v>
      </c>
      <c r="AJ31">
        <v>6.5895612261128401E-4</v>
      </c>
      <c r="AK31">
        <v>0</v>
      </c>
      <c r="AL31">
        <v>0</v>
      </c>
      <c r="AM31">
        <v>0</v>
      </c>
      <c r="AN31" t="s">
        <v>199</v>
      </c>
    </row>
    <row r="32" spans="1:40" x14ac:dyDescent="0.2">
      <c r="A32" t="s">
        <v>200</v>
      </c>
      <c r="B32" t="s">
        <v>93</v>
      </c>
      <c r="C32" t="s">
        <v>94</v>
      </c>
      <c r="D32" t="s">
        <v>95</v>
      </c>
      <c r="E32" t="s">
        <v>96</v>
      </c>
      <c r="F32" t="s">
        <v>97</v>
      </c>
      <c r="G32" t="s">
        <v>115</v>
      </c>
      <c r="H32">
        <v>0</v>
      </c>
      <c r="I32">
        <v>5.6359195942137905E-4</v>
      </c>
      <c r="J32">
        <v>0</v>
      </c>
      <c r="K32">
        <v>3.7755131007465902E-3</v>
      </c>
      <c r="L32">
        <v>0</v>
      </c>
      <c r="M32">
        <v>1.8524617157912101E-3</v>
      </c>
      <c r="N32">
        <v>0</v>
      </c>
      <c r="O32">
        <v>0</v>
      </c>
      <c r="P32">
        <v>7.8688744161127804E-4</v>
      </c>
      <c r="Q32">
        <v>0</v>
      </c>
      <c r="R32">
        <v>5.3587377195593901E-3</v>
      </c>
      <c r="S32">
        <v>1.18442415692955E-2</v>
      </c>
      <c r="T32">
        <v>1.9063757678458E-3</v>
      </c>
      <c r="U32">
        <v>1.05682855358601E-3</v>
      </c>
      <c r="V32">
        <v>0</v>
      </c>
      <c r="W32">
        <v>0</v>
      </c>
      <c r="X32">
        <v>3.6879474240112703E-2</v>
      </c>
      <c r="Y32">
        <v>3.1727655879745999E-2</v>
      </c>
      <c r="Z32">
        <v>1.3041635421081801E-3</v>
      </c>
      <c r="AA32">
        <v>0</v>
      </c>
      <c r="AB32">
        <v>3.5473088205198199E-3</v>
      </c>
      <c r="AC32">
        <v>0</v>
      </c>
      <c r="AD32">
        <v>6.4055412529116099E-3</v>
      </c>
      <c r="AE32">
        <v>1.0699213409680801E-3</v>
      </c>
      <c r="AF32">
        <v>4.6198171943303704E-3</v>
      </c>
      <c r="AG32">
        <v>2.4050308514203499E-3</v>
      </c>
      <c r="AH32">
        <v>3.8429113390473502E-2</v>
      </c>
      <c r="AI32">
        <v>1.7011205206907999E-3</v>
      </c>
      <c r="AJ32">
        <v>3.2038901133859001E-3</v>
      </c>
      <c r="AK32">
        <v>0</v>
      </c>
      <c r="AL32">
        <v>0</v>
      </c>
      <c r="AM32">
        <v>0</v>
      </c>
      <c r="AN32" t="s">
        <v>201</v>
      </c>
    </row>
    <row r="33" spans="1:40" x14ac:dyDescent="0.2">
      <c r="A33" t="s">
        <v>202</v>
      </c>
      <c r="B33" t="s">
        <v>93</v>
      </c>
      <c r="C33" t="s">
        <v>94</v>
      </c>
      <c r="D33" t="s">
        <v>132</v>
      </c>
      <c r="E33" t="s">
        <v>133</v>
      </c>
      <c r="F33" t="s">
        <v>134</v>
      </c>
      <c r="G33" t="s">
        <v>153</v>
      </c>
      <c r="H33">
        <v>7.5221904618624899E-3</v>
      </c>
      <c r="I33">
        <v>0</v>
      </c>
      <c r="J33">
        <v>4.69462577125995E-3</v>
      </c>
      <c r="K33">
        <v>0</v>
      </c>
      <c r="L33">
        <v>1.9776021573841701E-2</v>
      </c>
      <c r="M33">
        <v>0</v>
      </c>
      <c r="N33">
        <v>2.84011762885002E-2</v>
      </c>
      <c r="O33">
        <v>4.3870707478190704E-3</v>
      </c>
      <c r="P33">
        <v>6.32858410487368E-3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3.7738362155082502E-3</v>
      </c>
      <c r="X33">
        <v>0</v>
      </c>
      <c r="Y33">
        <v>0</v>
      </c>
      <c r="Z33">
        <v>0</v>
      </c>
      <c r="AA33">
        <v>4.7491475888943001E-3</v>
      </c>
      <c r="AB33">
        <v>0</v>
      </c>
      <c r="AC33">
        <v>9.7413355874894303E-2</v>
      </c>
      <c r="AD33">
        <v>0</v>
      </c>
      <c r="AE33">
        <v>0</v>
      </c>
      <c r="AF33">
        <v>0</v>
      </c>
      <c r="AG33">
        <v>1.21237210952747E-2</v>
      </c>
      <c r="AH33">
        <v>0</v>
      </c>
      <c r="AI33">
        <v>0</v>
      </c>
      <c r="AJ33">
        <v>8.3392033447703892E-3</v>
      </c>
      <c r="AK33">
        <v>0</v>
      </c>
      <c r="AL33">
        <v>0</v>
      </c>
      <c r="AM33">
        <v>0</v>
      </c>
      <c r="AN33" t="s">
        <v>203</v>
      </c>
    </row>
    <row r="34" spans="1:40" x14ac:dyDescent="0.2">
      <c r="A34" t="s">
        <v>204</v>
      </c>
      <c r="B34" t="s">
        <v>93</v>
      </c>
      <c r="C34" t="s">
        <v>94</v>
      </c>
      <c r="D34" t="s">
        <v>132</v>
      </c>
      <c r="E34" t="s">
        <v>205</v>
      </c>
      <c r="F34" t="s">
        <v>206</v>
      </c>
      <c r="G34" t="s">
        <v>207</v>
      </c>
      <c r="H34">
        <v>2.4973672333383498E-3</v>
      </c>
      <c r="I34">
        <v>0</v>
      </c>
      <c r="J34">
        <v>0</v>
      </c>
      <c r="K34">
        <v>0</v>
      </c>
      <c r="L34">
        <v>4.3447320124349202E-2</v>
      </c>
      <c r="M34">
        <v>0</v>
      </c>
      <c r="N34">
        <v>0</v>
      </c>
      <c r="O34">
        <v>1.6186778276435901E-2</v>
      </c>
      <c r="P34">
        <v>0</v>
      </c>
      <c r="Q34">
        <v>0</v>
      </c>
      <c r="R34">
        <v>0</v>
      </c>
      <c r="S34">
        <v>4.4981501690133296E-3</v>
      </c>
      <c r="T34">
        <v>9.6024853491491896E-3</v>
      </c>
      <c r="U34">
        <v>1.6092616611423399E-3</v>
      </c>
      <c r="V34">
        <v>0</v>
      </c>
      <c r="W34">
        <v>1.8846982040979399E-2</v>
      </c>
      <c r="X34">
        <v>1.51684074639127E-2</v>
      </c>
      <c r="Y34">
        <v>0</v>
      </c>
      <c r="Z34">
        <v>0</v>
      </c>
      <c r="AA34">
        <v>2.7033609352167601E-2</v>
      </c>
      <c r="AB34">
        <v>4.4341360256497701E-2</v>
      </c>
      <c r="AC34">
        <v>2.1978021978022E-3</v>
      </c>
      <c r="AD34">
        <v>4.1069020473213204E-3</v>
      </c>
      <c r="AE34">
        <v>0</v>
      </c>
      <c r="AF34">
        <v>0</v>
      </c>
      <c r="AG34">
        <v>9.3441362587970908E-3</v>
      </c>
      <c r="AH34">
        <v>2.38864690178446E-3</v>
      </c>
      <c r="AI34">
        <v>0</v>
      </c>
      <c r="AJ34">
        <v>1.8587107182621701E-2</v>
      </c>
      <c r="AK34">
        <v>0</v>
      </c>
      <c r="AL34">
        <v>0</v>
      </c>
      <c r="AM34">
        <v>0</v>
      </c>
      <c r="AN34" t="s">
        <v>208</v>
      </c>
    </row>
    <row r="35" spans="1:40" x14ac:dyDescent="0.2">
      <c r="A35" t="s">
        <v>209</v>
      </c>
      <c r="B35" t="s">
        <v>93</v>
      </c>
      <c r="C35" t="s">
        <v>118</v>
      </c>
      <c r="D35" t="s">
        <v>119</v>
      </c>
      <c r="E35" t="s">
        <v>120</v>
      </c>
      <c r="F35" t="s">
        <v>147</v>
      </c>
      <c r="G35" t="s">
        <v>148</v>
      </c>
      <c r="H35">
        <v>7.4319241763201403E-3</v>
      </c>
      <c r="I35">
        <v>0</v>
      </c>
      <c r="J35">
        <v>1.4307430921935099E-3</v>
      </c>
      <c r="K35">
        <v>0</v>
      </c>
      <c r="L35">
        <v>1.3933106108843E-2</v>
      </c>
      <c r="M35">
        <v>0</v>
      </c>
      <c r="N35">
        <v>0</v>
      </c>
      <c r="O35">
        <v>1.8153396197872001E-3</v>
      </c>
      <c r="P35">
        <v>2.9466423345443598E-3</v>
      </c>
      <c r="Q35">
        <v>4.32688018556517E-3</v>
      </c>
      <c r="R35">
        <v>1.3545698124441801E-2</v>
      </c>
      <c r="S35">
        <v>0</v>
      </c>
      <c r="T35">
        <v>2.4465155687354401E-2</v>
      </c>
      <c r="U35">
        <v>1.2898112119902E-2</v>
      </c>
      <c r="V35">
        <v>5.8633831720903001E-3</v>
      </c>
      <c r="W35">
        <v>4.0424445579061899E-2</v>
      </c>
      <c r="X35">
        <v>3.84344560497594E-3</v>
      </c>
      <c r="Y35">
        <v>0</v>
      </c>
      <c r="Z35">
        <v>1.9888494017149799E-3</v>
      </c>
      <c r="AA35">
        <v>5.8451047247929898E-3</v>
      </c>
      <c r="AB35">
        <v>2.0738113104577401E-2</v>
      </c>
      <c r="AC35">
        <v>4.22654268808115E-3</v>
      </c>
      <c r="AD35">
        <v>1.30869192104941E-2</v>
      </c>
      <c r="AE35">
        <v>7.9253432664302303E-5</v>
      </c>
      <c r="AF35">
        <v>0</v>
      </c>
      <c r="AG35">
        <v>2.6218778954008701E-3</v>
      </c>
      <c r="AH35">
        <v>1.36995925249403E-3</v>
      </c>
      <c r="AI35">
        <v>8.6288722064026204E-5</v>
      </c>
      <c r="AJ35">
        <v>1.5905837442341299E-4</v>
      </c>
      <c r="AK35">
        <v>5.57297109021247E-4</v>
      </c>
      <c r="AL35">
        <v>0</v>
      </c>
      <c r="AM35">
        <v>0</v>
      </c>
      <c r="AN35" t="s">
        <v>210</v>
      </c>
    </row>
    <row r="36" spans="1:40" x14ac:dyDescent="0.2">
      <c r="A36" t="s">
        <v>211</v>
      </c>
      <c r="B36" t="s">
        <v>93</v>
      </c>
      <c r="C36" t="s">
        <v>94</v>
      </c>
      <c r="D36" t="s">
        <v>95</v>
      </c>
      <c r="E36" t="s">
        <v>212</v>
      </c>
      <c r="F36" t="s">
        <v>213</v>
      </c>
      <c r="G36" t="s">
        <v>214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1.21022641319147E-3</v>
      </c>
      <c r="P36">
        <v>1.5068057392556399E-4</v>
      </c>
      <c r="Q36">
        <v>0</v>
      </c>
      <c r="R36">
        <v>0</v>
      </c>
      <c r="S36">
        <v>0</v>
      </c>
      <c r="T36">
        <v>4.5894231448139502E-4</v>
      </c>
      <c r="U36">
        <v>0</v>
      </c>
      <c r="V36">
        <v>0</v>
      </c>
      <c r="W36">
        <v>0</v>
      </c>
      <c r="X36">
        <v>5.1343738997770196E-3</v>
      </c>
      <c r="Y36">
        <v>0</v>
      </c>
      <c r="Z36">
        <v>1.0889765576603301E-2</v>
      </c>
      <c r="AA36">
        <v>0</v>
      </c>
      <c r="AB36">
        <v>0</v>
      </c>
      <c r="AC36">
        <v>1.7244294167371101E-3</v>
      </c>
      <c r="AD36">
        <v>4.5359813656981702E-3</v>
      </c>
      <c r="AE36">
        <v>5.5477402865011603E-3</v>
      </c>
      <c r="AF36">
        <v>0</v>
      </c>
      <c r="AG36">
        <v>3.3315591302462201E-3</v>
      </c>
      <c r="AH36">
        <v>3.16144442883237E-4</v>
      </c>
      <c r="AI36">
        <v>4.90736289338412E-2</v>
      </c>
      <c r="AJ36">
        <v>0</v>
      </c>
      <c r="AK36">
        <v>0</v>
      </c>
      <c r="AL36">
        <v>0</v>
      </c>
      <c r="AM36">
        <v>0</v>
      </c>
      <c r="AN36" t="s">
        <v>215</v>
      </c>
    </row>
    <row r="37" spans="1:40" x14ac:dyDescent="0.2">
      <c r="A37" t="s">
        <v>216</v>
      </c>
      <c r="B37" t="s">
        <v>93</v>
      </c>
      <c r="C37" t="s">
        <v>118</v>
      </c>
      <c r="D37" t="s">
        <v>119</v>
      </c>
      <c r="E37" t="s">
        <v>120</v>
      </c>
      <c r="F37" t="s">
        <v>147</v>
      </c>
      <c r="G37" t="s">
        <v>148</v>
      </c>
      <c r="H37">
        <v>1.1102753121709E-2</v>
      </c>
      <c r="I37">
        <v>0</v>
      </c>
      <c r="J37">
        <v>3.77805597782348E-3</v>
      </c>
      <c r="K37">
        <v>0</v>
      </c>
      <c r="L37">
        <v>8.0901906438443395E-3</v>
      </c>
      <c r="M37">
        <v>8.6036555244525005E-3</v>
      </c>
      <c r="N37">
        <v>4.4884692772016697E-3</v>
      </c>
      <c r="O37">
        <v>3.5247844284201503E-2</v>
      </c>
      <c r="P37">
        <v>2.4276314688007499E-3</v>
      </c>
      <c r="Q37">
        <v>1.19100722633598E-2</v>
      </c>
      <c r="R37">
        <v>4.1679071152128603E-3</v>
      </c>
      <c r="S37">
        <v>0</v>
      </c>
      <c r="T37">
        <v>2.0122855327261201E-3</v>
      </c>
      <c r="U37">
        <v>2.3130134025075699E-2</v>
      </c>
      <c r="V37">
        <v>0</v>
      </c>
      <c r="W37">
        <v>9.1682021000288605E-3</v>
      </c>
      <c r="X37">
        <v>1.0268747799554001E-3</v>
      </c>
      <c r="Y37">
        <v>9.0443716874988702E-4</v>
      </c>
      <c r="Z37">
        <v>0</v>
      </c>
      <c r="AA37">
        <v>3.6531904529956199E-3</v>
      </c>
      <c r="AB37">
        <v>1.8418718875776001E-3</v>
      </c>
      <c r="AC37">
        <v>1.4877430262045599E-3</v>
      </c>
      <c r="AD37">
        <v>0</v>
      </c>
      <c r="AE37">
        <v>0</v>
      </c>
      <c r="AF37">
        <v>0</v>
      </c>
      <c r="AG37">
        <v>2.0699036016322702E-3</v>
      </c>
      <c r="AH37">
        <v>2.6696641843473399E-3</v>
      </c>
      <c r="AI37">
        <v>0</v>
      </c>
      <c r="AJ37">
        <v>2.4699493285464301E-2</v>
      </c>
      <c r="AK37">
        <v>2.7168234064785801E-3</v>
      </c>
      <c r="AL37">
        <v>6.1577279485754599E-4</v>
      </c>
      <c r="AM37">
        <v>0</v>
      </c>
      <c r="AN37" t="s">
        <v>217</v>
      </c>
    </row>
    <row r="38" spans="1:40" x14ac:dyDescent="0.2">
      <c r="A38" t="s">
        <v>218</v>
      </c>
      <c r="B38" t="s">
        <v>93</v>
      </c>
      <c r="C38" t="s">
        <v>118</v>
      </c>
      <c r="D38" t="s">
        <v>119</v>
      </c>
      <c r="E38" t="s">
        <v>120</v>
      </c>
      <c r="F38" t="s">
        <v>147</v>
      </c>
      <c r="G38" t="s">
        <v>148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3.27769653572689E-3</v>
      </c>
      <c r="P38">
        <v>0</v>
      </c>
      <c r="Q38">
        <v>0</v>
      </c>
      <c r="R38">
        <v>7.4426912771658194E-2</v>
      </c>
      <c r="S38">
        <v>2.17721114689521E-2</v>
      </c>
      <c r="T38">
        <v>0</v>
      </c>
      <c r="U38">
        <v>0</v>
      </c>
      <c r="V38">
        <v>0.11705825689994601</v>
      </c>
      <c r="W38">
        <v>0</v>
      </c>
      <c r="X38">
        <v>0</v>
      </c>
      <c r="Y38">
        <v>0</v>
      </c>
      <c r="Z38">
        <v>2.0214534902676801E-2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 t="s">
        <v>219</v>
      </c>
    </row>
    <row r="39" spans="1:40" x14ac:dyDescent="0.2">
      <c r="A39" t="s">
        <v>220</v>
      </c>
      <c r="B39" t="s">
        <v>93</v>
      </c>
      <c r="C39" t="s">
        <v>118</v>
      </c>
      <c r="D39" t="s">
        <v>119</v>
      </c>
      <c r="E39" t="s">
        <v>120</v>
      </c>
      <c r="F39" t="s">
        <v>128</v>
      </c>
      <c r="G39" t="s">
        <v>221</v>
      </c>
      <c r="H39">
        <v>4.6938468482022001E-3</v>
      </c>
      <c r="I39">
        <v>0</v>
      </c>
      <c r="J39">
        <v>2.16846999910579E-3</v>
      </c>
      <c r="K39">
        <v>0</v>
      </c>
      <c r="L39">
        <v>2.62182104198659E-4</v>
      </c>
      <c r="M39">
        <v>0</v>
      </c>
      <c r="N39">
        <v>0.13318371769076001</v>
      </c>
      <c r="O39">
        <v>1.2606525137411099E-3</v>
      </c>
      <c r="P39">
        <v>0</v>
      </c>
      <c r="Q39">
        <v>0</v>
      </c>
      <c r="R39">
        <v>0</v>
      </c>
      <c r="S39">
        <v>2.39546458704852E-4</v>
      </c>
      <c r="T39">
        <v>1.6204194026689302E-2</v>
      </c>
      <c r="U39">
        <v>8.1664024595282699E-4</v>
      </c>
      <c r="V39">
        <v>0</v>
      </c>
      <c r="W39">
        <v>1.4451572801740401E-2</v>
      </c>
      <c r="X39">
        <v>1.1618354653209701E-2</v>
      </c>
      <c r="Y39">
        <v>0</v>
      </c>
      <c r="Z39">
        <v>0</v>
      </c>
      <c r="AA39">
        <v>0</v>
      </c>
      <c r="AB39">
        <v>1.7872979057234499E-2</v>
      </c>
      <c r="AC39">
        <v>2.0287404902789499E-4</v>
      </c>
      <c r="AD39">
        <v>0</v>
      </c>
      <c r="AE39">
        <v>0</v>
      </c>
      <c r="AF39">
        <v>0</v>
      </c>
      <c r="AG39">
        <v>1.1828020580755801E-4</v>
      </c>
      <c r="AH39">
        <v>0</v>
      </c>
      <c r="AI39">
        <v>0</v>
      </c>
      <c r="AJ39">
        <v>3.5220068622327299E-3</v>
      </c>
      <c r="AK39">
        <v>0</v>
      </c>
      <c r="AL39">
        <v>0</v>
      </c>
      <c r="AM39">
        <v>0</v>
      </c>
      <c r="AN39" t="s">
        <v>222</v>
      </c>
    </row>
    <row r="40" spans="1:40" x14ac:dyDescent="0.2">
      <c r="A40" t="s">
        <v>223</v>
      </c>
      <c r="B40" t="s">
        <v>93</v>
      </c>
      <c r="C40" t="s">
        <v>94</v>
      </c>
      <c r="D40" t="s">
        <v>132</v>
      </c>
      <c r="E40" t="s">
        <v>205</v>
      </c>
      <c r="F40" t="s">
        <v>224</v>
      </c>
      <c r="G40" t="s">
        <v>225</v>
      </c>
      <c r="H40">
        <v>0</v>
      </c>
      <c r="I40">
        <v>0</v>
      </c>
      <c r="J40">
        <v>3.4650809264061499E-3</v>
      </c>
      <c r="K40">
        <v>0</v>
      </c>
      <c r="L40">
        <v>5.2436420839731799E-4</v>
      </c>
      <c r="M40">
        <v>0</v>
      </c>
      <c r="N40">
        <v>1.4084507042253501E-2</v>
      </c>
      <c r="O40">
        <v>4.2357924461701403E-3</v>
      </c>
      <c r="P40">
        <v>0</v>
      </c>
      <c r="Q40">
        <v>2.81470247122848E-2</v>
      </c>
      <c r="R40">
        <v>0</v>
      </c>
      <c r="S40">
        <v>5.8555801016741597E-4</v>
      </c>
      <c r="T40">
        <v>1.4297818258843501E-2</v>
      </c>
      <c r="U40">
        <v>1.4819618580967499E-2</v>
      </c>
      <c r="V40">
        <v>2.5128785023244098E-4</v>
      </c>
      <c r="W40">
        <v>1.50065487157857E-2</v>
      </c>
      <c r="X40">
        <v>6.0438915620232396E-3</v>
      </c>
      <c r="Y40">
        <v>0</v>
      </c>
      <c r="Z40">
        <v>0</v>
      </c>
      <c r="AA40">
        <v>6.6975158304919602E-3</v>
      </c>
      <c r="AB40">
        <v>2.18978102189781E-2</v>
      </c>
      <c r="AC40">
        <v>8.5207100591716007E-3</v>
      </c>
      <c r="AD40">
        <v>0</v>
      </c>
      <c r="AE40">
        <v>0</v>
      </c>
      <c r="AF40">
        <v>0</v>
      </c>
      <c r="AG40">
        <v>3.74553985057267E-4</v>
      </c>
      <c r="AH40">
        <v>0</v>
      </c>
      <c r="AI40">
        <v>0</v>
      </c>
      <c r="AJ40">
        <v>7.0212910995478203E-3</v>
      </c>
      <c r="AK40">
        <v>0</v>
      </c>
      <c r="AL40">
        <v>0</v>
      </c>
      <c r="AM40">
        <v>0</v>
      </c>
      <c r="AN40" t="s">
        <v>226</v>
      </c>
    </row>
    <row r="41" spans="1:40" x14ac:dyDescent="0.2">
      <c r="A41" t="s">
        <v>227</v>
      </c>
      <c r="B41" t="s">
        <v>93</v>
      </c>
      <c r="C41" t="s">
        <v>94</v>
      </c>
      <c r="D41" t="s">
        <v>132</v>
      </c>
      <c r="E41" t="s">
        <v>133</v>
      </c>
      <c r="F41" t="s">
        <v>134</v>
      </c>
      <c r="G41" t="s">
        <v>228</v>
      </c>
      <c r="H41">
        <v>5.4159771325409999E-4</v>
      </c>
      <c r="I41">
        <v>0</v>
      </c>
      <c r="J41">
        <v>0</v>
      </c>
      <c r="K41">
        <v>0</v>
      </c>
      <c r="L41">
        <v>1.49818345256377E-3</v>
      </c>
      <c r="M41">
        <v>0</v>
      </c>
      <c r="N41">
        <v>2.0894598359387099E-3</v>
      </c>
      <c r="O41">
        <v>7.6143411829963197E-3</v>
      </c>
      <c r="P41">
        <v>0</v>
      </c>
      <c r="Q41">
        <v>6.2895887233473096E-3</v>
      </c>
      <c r="R41">
        <v>2.2328073831497501E-3</v>
      </c>
      <c r="S41">
        <v>0</v>
      </c>
      <c r="T41">
        <v>2.8948669067288E-3</v>
      </c>
      <c r="U41">
        <v>6.0047076908296103E-4</v>
      </c>
      <c r="V41">
        <v>0.105540897097625</v>
      </c>
      <c r="W41">
        <v>3.5518458498901099E-4</v>
      </c>
      <c r="X41">
        <v>1.07381762703908E-2</v>
      </c>
      <c r="Y41">
        <v>0</v>
      </c>
      <c r="Z41">
        <v>0</v>
      </c>
      <c r="AA41">
        <v>4.3838285435947397E-3</v>
      </c>
      <c r="AB41">
        <v>2.1829592741660401E-3</v>
      </c>
      <c r="AC41">
        <v>1.2848689771766701E-3</v>
      </c>
      <c r="AD41">
        <v>3.0648522741203902E-4</v>
      </c>
      <c r="AE41">
        <v>0</v>
      </c>
      <c r="AF41">
        <v>0</v>
      </c>
      <c r="AG41">
        <v>2.4247442190549399E-3</v>
      </c>
      <c r="AH41">
        <v>3.1263172685120099E-3</v>
      </c>
      <c r="AI41">
        <v>0</v>
      </c>
      <c r="AJ41">
        <v>1.70419686882229E-3</v>
      </c>
      <c r="AK41">
        <v>0</v>
      </c>
      <c r="AL41">
        <v>0</v>
      </c>
      <c r="AM41">
        <v>0</v>
      </c>
      <c r="AN41" t="s">
        <v>229</v>
      </c>
    </row>
    <row r="42" spans="1:40" x14ac:dyDescent="0.2">
      <c r="A42" t="s">
        <v>230</v>
      </c>
      <c r="B42" t="s">
        <v>93</v>
      </c>
      <c r="C42" t="s">
        <v>94</v>
      </c>
      <c r="D42" t="s">
        <v>132</v>
      </c>
      <c r="E42" t="s">
        <v>231</v>
      </c>
      <c r="F42" t="s">
        <v>232</v>
      </c>
      <c r="G42" t="s">
        <v>233</v>
      </c>
      <c r="H42">
        <v>8.4248533172859904E-4</v>
      </c>
      <c r="I42">
        <v>0</v>
      </c>
      <c r="J42">
        <v>1.7884288652418801E-4</v>
      </c>
      <c r="K42">
        <v>0</v>
      </c>
      <c r="L42">
        <v>1.6480017978201401E-3</v>
      </c>
      <c r="M42">
        <v>0</v>
      </c>
      <c r="N42">
        <v>1.7025228292833899E-3</v>
      </c>
      <c r="O42">
        <v>1.0589481115425301E-3</v>
      </c>
      <c r="P42">
        <v>1.67422859917293E-4</v>
      </c>
      <c r="Q42">
        <v>5.0851993933446298E-3</v>
      </c>
      <c r="R42">
        <v>5.9541530217326597E-4</v>
      </c>
      <c r="S42">
        <v>1.4133241063586301E-2</v>
      </c>
      <c r="T42">
        <v>1.4827367083245099E-2</v>
      </c>
      <c r="U42">
        <v>7.1335927367055796E-3</v>
      </c>
      <c r="V42">
        <v>3.4342672865100301E-3</v>
      </c>
      <c r="W42">
        <v>7.1702888094656702E-3</v>
      </c>
      <c r="X42">
        <v>1.02100692406994E-2</v>
      </c>
      <c r="Y42">
        <v>0</v>
      </c>
      <c r="Z42">
        <v>7.1728994815949902E-4</v>
      </c>
      <c r="AA42">
        <v>6.08865075499269E-3</v>
      </c>
      <c r="AB42">
        <v>6.0713554812743004E-3</v>
      </c>
      <c r="AC42">
        <v>2.1301775147929002E-3</v>
      </c>
      <c r="AD42">
        <v>2.6541620693882599E-2</v>
      </c>
      <c r="AE42">
        <v>0</v>
      </c>
      <c r="AF42">
        <v>0</v>
      </c>
      <c r="AG42">
        <v>3.2132789244386601E-3</v>
      </c>
      <c r="AH42">
        <v>2.4940283827455398E-3</v>
      </c>
      <c r="AI42">
        <v>4.9307841179443599E-5</v>
      </c>
      <c r="AJ42">
        <v>4.20368560976164E-3</v>
      </c>
      <c r="AK42">
        <v>0</v>
      </c>
      <c r="AL42">
        <v>0</v>
      </c>
      <c r="AM42">
        <v>0</v>
      </c>
      <c r="AN42" t="s">
        <v>234</v>
      </c>
    </row>
    <row r="43" spans="1:40" x14ac:dyDescent="0.2">
      <c r="A43" t="s">
        <v>235</v>
      </c>
      <c r="B43" t="s">
        <v>93</v>
      </c>
      <c r="C43" t="s">
        <v>94</v>
      </c>
      <c r="D43" t="s">
        <v>132</v>
      </c>
      <c r="E43" t="s">
        <v>133</v>
      </c>
      <c r="F43" t="s">
        <v>134</v>
      </c>
      <c r="G43" t="s">
        <v>236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7.1605062780495197E-3</v>
      </c>
      <c r="P43">
        <v>0</v>
      </c>
      <c r="Q43">
        <v>3.3455259166741001E-3</v>
      </c>
      <c r="R43">
        <v>0</v>
      </c>
      <c r="S43">
        <v>1.8737856325357301E-2</v>
      </c>
      <c r="T43">
        <v>0</v>
      </c>
      <c r="U43">
        <v>4.4434836912139097E-3</v>
      </c>
      <c r="V43">
        <v>4.45617121078863E-2</v>
      </c>
      <c r="W43">
        <v>0</v>
      </c>
      <c r="X43">
        <v>0</v>
      </c>
      <c r="Y43">
        <v>0</v>
      </c>
      <c r="Z43">
        <v>0</v>
      </c>
      <c r="AA43">
        <v>4.14028251339503E-3</v>
      </c>
      <c r="AB43">
        <v>8.8682720512995401E-4</v>
      </c>
      <c r="AC43">
        <v>2.3567202028740498E-2</v>
      </c>
      <c r="AD43">
        <v>0</v>
      </c>
      <c r="AE43">
        <v>0</v>
      </c>
      <c r="AF43">
        <v>0</v>
      </c>
      <c r="AG43">
        <v>6.6039781575886599E-3</v>
      </c>
      <c r="AH43">
        <v>6.8146691021497797E-3</v>
      </c>
      <c r="AI43">
        <v>0</v>
      </c>
      <c r="AJ43">
        <v>7.0440137244654503E-3</v>
      </c>
      <c r="AK43">
        <v>0</v>
      </c>
      <c r="AL43">
        <v>0</v>
      </c>
      <c r="AM43">
        <v>0</v>
      </c>
      <c r="AN43" t="s">
        <v>237</v>
      </c>
    </row>
    <row r="44" spans="1:40" x14ac:dyDescent="0.2">
      <c r="A44" t="s">
        <v>238</v>
      </c>
      <c r="B44" t="s">
        <v>93</v>
      </c>
      <c r="C44" t="s">
        <v>118</v>
      </c>
      <c r="D44" t="s">
        <v>119</v>
      </c>
      <c r="E44" t="s">
        <v>120</v>
      </c>
      <c r="F44" t="s">
        <v>147</v>
      </c>
      <c r="G44" t="s">
        <v>148</v>
      </c>
      <c r="H44">
        <v>1.19753272152851E-2</v>
      </c>
      <c r="I44">
        <v>0</v>
      </c>
      <c r="J44">
        <v>4.6722704104444198E-3</v>
      </c>
      <c r="K44">
        <v>0</v>
      </c>
      <c r="L44">
        <v>6.3298250870819101E-3</v>
      </c>
      <c r="M44">
        <v>0</v>
      </c>
      <c r="N44">
        <v>5.8040550998297502E-3</v>
      </c>
      <c r="O44">
        <v>4.7400534516665802E-3</v>
      </c>
      <c r="P44">
        <v>0</v>
      </c>
      <c r="Q44">
        <v>0</v>
      </c>
      <c r="R44">
        <v>0</v>
      </c>
      <c r="S44">
        <v>0</v>
      </c>
      <c r="T44">
        <v>9.884911388830049E-4</v>
      </c>
      <c r="U44">
        <v>1.5612239996157001E-2</v>
      </c>
      <c r="V44">
        <v>0</v>
      </c>
      <c r="W44">
        <v>9.8341731968832596E-3</v>
      </c>
      <c r="X44">
        <v>0</v>
      </c>
      <c r="Y44">
        <v>0</v>
      </c>
      <c r="Z44">
        <v>0</v>
      </c>
      <c r="AA44">
        <v>0</v>
      </c>
      <c r="AB44">
        <v>2.3193942288014199E-3</v>
      </c>
      <c r="AC44">
        <v>7.7768385460693105E-4</v>
      </c>
      <c r="AD44">
        <v>0</v>
      </c>
      <c r="AE44">
        <v>0</v>
      </c>
      <c r="AF44">
        <v>0</v>
      </c>
      <c r="AG44">
        <v>2.74015810120843E-3</v>
      </c>
      <c r="AH44">
        <v>3.2668259097934499E-3</v>
      </c>
      <c r="AI44">
        <v>0</v>
      </c>
      <c r="AJ44">
        <v>2.9539412392919601E-2</v>
      </c>
      <c r="AK44">
        <v>2.0202020202020202E-3</v>
      </c>
      <c r="AL44">
        <v>0</v>
      </c>
      <c r="AM44">
        <v>0</v>
      </c>
      <c r="AN44" t="s">
        <v>239</v>
      </c>
    </row>
    <row r="45" spans="1:40" x14ac:dyDescent="0.2">
      <c r="A45" t="s">
        <v>240</v>
      </c>
      <c r="B45" t="s">
        <v>93</v>
      </c>
      <c r="C45" t="s">
        <v>118</v>
      </c>
      <c r="D45" t="s">
        <v>119</v>
      </c>
      <c r="E45" t="s">
        <v>120</v>
      </c>
      <c r="F45" t="s">
        <v>147</v>
      </c>
      <c r="G45" t="s">
        <v>148</v>
      </c>
      <c r="H45">
        <v>2.55754475703325E-3</v>
      </c>
      <c r="I45">
        <v>1.0097689272966399E-3</v>
      </c>
      <c r="J45">
        <v>4.0239649467942401E-4</v>
      </c>
      <c r="K45">
        <v>1.00207227410793E-2</v>
      </c>
      <c r="L45">
        <v>3.44582194089666E-3</v>
      </c>
      <c r="M45">
        <v>1.2349744771941401E-4</v>
      </c>
      <c r="N45">
        <v>4.6432440798637999E-4</v>
      </c>
      <c r="O45">
        <v>1.5127830164893299E-4</v>
      </c>
      <c r="P45">
        <v>6.7303989686751803E-3</v>
      </c>
      <c r="Q45">
        <v>9.8581497011330198E-3</v>
      </c>
      <c r="R45">
        <v>4.01905328966954E-3</v>
      </c>
      <c r="S45">
        <v>4.52476644220276E-3</v>
      </c>
      <c r="T45">
        <v>1.6769046106051001E-2</v>
      </c>
      <c r="U45">
        <v>9.8477206129605598E-4</v>
      </c>
      <c r="V45">
        <v>1.0595971018134601E-2</v>
      </c>
      <c r="W45">
        <v>1.1321508646524699E-2</v>
      </c>
      <c r="X45">
        <v>3.5793920901302698E-3</v>
      </c>
      <c r="Y45">
        <v>1.08532460249986E-4</v>
      </c>
      <c r="Z45">
        <v>1.6628085161879301E-3</v>
      </c>
      <c r="AA45">
        <v>2.5572333170969302E-3</v>
      </c>
      <c r="AB45">
        <v>4.6387884576028398E-3</v>
      </c>
      <c r="AC45">
        <v>1.2848689771766701E-3</v>
      </c>
      <c r="AD45">
        <v>4.5666298884393802E-3</v>
      </c>
      <c r="AE45">
        <v>0</v>
      </c>
      <c r="AF45">
        <v>0</v>
      </c>
      <c r="AG45">
        <v>2.9964318804581399E-3</v>
      </c>
      <c r="AH45">
        <v>2.4589012224251799E-4</v>
      </c>
      <c r="AI45">
        <v>0</v>
      </c>
      <c r="AJ45">
        <v>9.0890499670521899E-4</v>
      </c>
      <c r="AK45">
        <v>8.3594566353187001E-4</v>
      </c>
      <c r="AL45">
        <v>3.58950482855984E-3</v>
      </c>
      <c r="AM45">
        <v>0</v>
      </c>
      <c r="AN45" t="s">
        <v>241</v>
      </c>
    </row>
    <row r="46" spans="1:40" x14ac:dyDescent="0.2">
      <c r="A46" t="s">
        <v>242</v>
      </c>
      <c r="B46" t="s">
        <v>93</v>
      </c>
      <c r="C46" t="s">
        <v>94</v>
      </c>
      <c r="D46" t="s">
        <v>132</v>
      </c>
      <c r="E46" t="s">
        <v>243</v>
      </c>
      <c r="F46" t="s">
        <v>244</v>
      </c>
      <c r="G46" t="s">
        <v>245</v>
      </c>
      <c r="H46">
        <v>3.6106514216939999E-4</v>
      </c>
      <c r="I46">
        <v>0</v>
      </c>
      <c r="J46">
        <v>0</v>
      </c>
      <c r="K46">
        <v>0</v>
      </c>
      <c r="L46">
        <v>0</v>
      </c>
      <c r="M46">
        <v>0</v>
      </c>
      <c r="N46">
        <v>3.0954960532425302E-4</v>
      </c>
      <c r="O46">
        <v>7.5639150824466698E-4</v>
      </c>
      <c r="P46">
        <v>3.18103433842857E-3</v>
      </c>
      <c r="Q46">
        <v>1.49879561067E-2</v>
      </c>
      <c r="R46">
        <v>8.1869604048824107E-3</v>
      </c>
      <c r="S46">
        <v>1.5703601181762501E-3</v>
      </c>
      <c r="T46">
        <v>6.4816776106756999E-2</v>
      </c>
      <c r="U46">
        <v>9.1271556900610095E-4</v>
      </c>
      <c r="V46">
        <v>1.0512208401390499E-2</v>
      </c>
      <c r="W46">
        <v>2.8858747530357198E-4</v>
      </c>
      <c r="X46">
        <v>5.5744630911864796E-4</v>
      </c>
      <c r="Y46">
        <v>0</v>
      </c>
      <c r="Z46">
        <v>1.9562453131622701E-3</v>
      </c>
      <c r="AA46">
        <v>4.3838285435947397E-3</v>
      </c>
      <c r="AB46">
        <v>3.0015690019783098E-3</v>
      </c>
      <c r="AC46">
        <v>1.9273034657649999E-3</v>
      </c>
      <c r="AD46">
        <v>2.1453965918842699E-4</v>
      </c>
      <c r="AE46">
        <v>6.6572883438013901E-3</v>
      </c>
      <c r="AF46">
        <v>3.8084514505232501E-4</v>
      </c>
      <c r="AG46">
        <v>1.71506298420959E-3</v>
      </c>
      <c r="AH46">
        <v>1.2294506112125901E-3</v>
      </c>
      <c r="AI46">
        <v>1.3559656324346999E-4</v>
      </c>
      <c r="AJ46">
        <v>5.2262037310550104E-4</v>
      </c>
      <c r="AK46">
        <v>0</v>
      </c>
      <c r="AL46">
        <v>0</v>
      </c>
      <c r="AM46">
        <v>0</v>
      </c>
      <c r="AN46" t="s">
        <v>246</v>
      </c>
    </row>
    <row r="47" spans="1:40" x14ac:dyDescent="0.2">
      <c r="A47" t="s">
        <v>247</v>
      </c>
      <c r="B47" t="s">
        <v>93</v>
      </c>
      <c r="C47" t="s">
        <v>118</v>
      </c>
      <c r="D47" t="s">
        <v>119</v>
      </c>
      <c r="E47" t="s">
        <v>120</v>
      </c>
      <c r="F47" t="s">
        <v>143</v>
      </c>
      <c r="G47" t="s">
        <v>144</v>
      </c>
      <c r="H47">
        <v>0</v>
      </c>
      <c r="I47">
        <v>0</v>
      </c>
      <c r="J47">
        <v>2.8614861843870199E-3</v>
      </c>
      <c r="K47">
        <v>0</v>
      </c>
      <c r="L47">
        <v>2.1386568785347799E-2</v>
      </c>
      <c r="M47">
        <v>0</v>
      </c>
      <c r="N47">
        <v>6.2683795078161304E-3</v>
      </c>
      <c r="O47">
        <v>1.9161918208864901E-2</v>
      </c>
      <c r="P47">
        <v>0</v>
      </c>
      <c r="Q47">
        <v>3.5685609777857101E-4</v>
      </c>
      <c r="R47">
        <v>0</v>
      </c>
      <c r="S47">
        <v>0</v>
      </c>
      <c r="T47">
        <v>1.3415236884840799E-3</v>
      </c>
      <c r="U47">
        <v>1.87346879953884E-3</v>
      </c>
      <c r="V47">
        <v>0</v>
      </c>
      <c r="W47">
        <v>1.12549115368393E-2</v>
      </c>
      <c r="X47">
        <v>5.3690881351954002E-3</v>
      </c>
      <c r="Y47">
        <v>0</v>
      </c>
      <c r="Z47">
        <v>0</v>
      </c>
      <c r="AA47">
        <v>8.5241110569897699E-4</v>
      </c>
      <c r="AB47">
        <v>2.8924210382699999E-2</v>
      </c>
      <c r="AC47">
        <v>0</v>
      </c>
      <c r="AD47">
        <v>7.2636998896653199E-3</v>
      </c>
      <c r="AE47">
        <v>0</v>
      </c>
      <c r="AF47">
        <v>0</v>
      </c>
      <c r="AG47">
        <v>7.0376722455497099E-3</v>
      </c>
      <c r="AH47">
        <v>1.0889419699311501E-3</v>
      </c>
      <c r="AI47">
        <v>0</v>
      </c>
      <c r="AJ47">
        <v>1.11795314594742E-2</v>
      </c>
      <c r="AK47">
        <v>0</v>
      </c>
      <c r="AL47">
        <v>0</v>
      </c>
      <c r="AM47">
        <v>0</v>
      </c>
      <c r="AN47" t="s">
        <v>248</v>
      </c>
    </row>
    <row r="48" spans="1:40" x14ac:dyDescent="0.2">
      <c r="A48" t="s">
        <v>249</v>
      </c>
      <c r="B48" t="s">
        <v>93</v>
      </c>
      <c r="C48" t="s">
        <v>94</v>
      </c>
      <c r="D48" t="s">
        <v>132</v>
      </c>
      <c r="E48" t="s">
        <v>133</v>
      </c>
      <c r="F48" t="s">
        <v>134</v>
      </c>
      <c r="G48" t="s">
        <v>236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2.2794183245606201E-2</v>
      </c>
      <c r="R48">
        <v>0</v>
      </c>
      <c r="S48">
        <v>0</v>
      </c>
      <c r="T48">
        <v>4.9106827649509299E-2</v>
      </c>
      <c r="U48">
        <v>0</v>
      </c>
      <c r="V48">
        <v>0</v>
      </c>
      <c r="W48">
        <v>0</v>
      </c>
      <c r="X48">
        <v>2.94859758244338E-2</v>
      </c>
      <c r="Y48">
        <v>0</v>
      </c>
      <c r="Z48">
        <v>0</v>
      </c>
      <c r="AA48">
        <v>3.1173891865562599E-2</v>
      </c>
      <c r="AB48">
        <v>4.1612661163790204E-3</v>
      </c>
      <c r="AC48">
        <v>8.7912087912087901E-4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 t="s">
        <v>250</v>
      </c>
    </row>
    <row r="49" spans="1:40" x14ac:dyDescent="0.2">
      <c r="A49" t="s">
        <v>251</v>
      </c>
      <c r="B49" t="s">
        <v>93</v>
      </c>
      <c r="C49" t="s">
        <v>94</v>
      </c>
      <c r="D49" t="s">
        <v>132</v>
      </c>
      <c r="E49" t="s">
        <v>133</v>
      </c>
      <c r="F49" t="s">
        <v>134</v>
      </c>
      <c r="G49" t="s">
        <v>252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2.0894598359387099E-3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9.1411419605703006E-3</v>
      </c>
      <c r="AC49">
        <v>0</v>
      </c>
      <c r="AD49">
        <v>0</v>
      </c>
      <c r="AE49">
        <v>0</v>
      </c>
      <c r="AF49">
        <v>0</v>
      </c>
      <c r="AG49">
        <v>2.1684704398052299E-4</v>
      </c>
      <c r="AH49">
        <v>0</v>
      </c>
      <c r="AI49">
        <v>0</v>
      </c>
      <c r="AJ49">
        <v>6.8440546251903003E-2</v>
      </c>
      <c r="AK49">
        <v>0</v>
      </c>
      <c r="AL49">
        <v>0</v>
      </c>
      <c r="AM49">
        <v>0</v>
      </c>
      <c r="AN49" t="s">
        <v>253</v>
      </c>
    </row>
    <row r="50" spans="1:40" x14ac:dyDescent="0.2">
      <c r="A50" t="s">
        <v>254</v>
      </c>
      <c r="B50" t="s">
        <v>93</v>
      </c>
      <c r="C50" t="s">
        <v>94</v>
      </c>
      <c r="D50" t="s">
        <v>132</v>
      </c>
      <c r="E50" t="s">
        <v>205</v>
      </c>
      <c r="F50" t="s">
        <v>206</v>
      </c>
      <c r="G50" t="s">
        <v>255</v>
      </c>
      <c r="H50">
        <v>3.0088761847449999E-3</v>
      </c>
      <c r="I50">
        <v>0</v>
      </c>
      <c r="J50">
        <v>0</v>
      </c>
      <c r="K50">
        <v>0</v>
      </c>
      <c r="L50">
        <v>1.9476384883329E-3</v>
      </c>
      <c r="M50">
        <v>1.11147702947472E-3</v>
      </c>
      <c r="N50">
        <v>0</v>
      </c>
      <c r="O50">
        <v>2.42045282638294E-3</v>
      </c>
      <c r="P50">
        <v>2.9232031341559401E-2</v>
      </c>
      <c r="Q50">
        <v>9.0998304933535609E-3</v>
      </c>
      <c r="R50">
        <v>0</v>
      </c>
      <c r="S50">
        <v>1.11522184663703E-2</v>
      </c>
      <c r="T50">
        <v>0</v>
      </c>
      <c r="U50">
        <v>2.7141278762549798E-3</v>
      </c>
      <c r="V50">
        <v>0</v>
      </c>
      <c r="W50">
        <v>0</v>
      </c>
      <c r="X50">
        <v>0</v>
      </c>
      <c r="Y50">
        <v>4.7030732774994101E-4</v>
      </c>
      <c r="Z50">
        <v>1.04333083368654E-3</v>
      </c>
      <c r="AA50">
        <v>2.4354603019970801E-3</v>
      </c>
      <c r="AB50">
        <v>1.5007845009891499E-3</v>
      </c>
      <c r="AC50">
        <v>4.0574809805578999E-4</v>
      </c>
      <c r="AD50">
        <v>1.1033468186833399E-3</v>
      </c>
      <c r="AE50">
        <v>2.6351766360880502E-3</v>
      </c>
      <c r="AF50">
        <v>0</v>
      </c>
      <c r="AG50">
        <v>1.65592288130581E-3</v>
      </c>
      <c r="AH50">
        <v>0</v>
      </c>
      <c r="AI50">
        <v>1.84904404422913E-4</v>
      </c>
      <c r="AJ50">
        <v>0</v>
      </c>
      <c r="AK50">
        <v>1.7415534656914E-3</v>
      </c>
      <c r="AL50">
        <v>0</v>
      </c>
      <c r="AM50">
        <v>0</v>
      </c>
      <c r="AN50" t="s">
        <v>256</v>
      </c>
    </row>
    <row r="51" spans="1:40" x14ac:dyDescent="0.2">
      <c r="A51" t="s">
        <v>257</v>
      </c>
      <c r="B51" t="s">
        <v>93</v>
      </c>
      <c r="C51" t="s">
        <v>118</v>
      </c>
      <c r="D51" t="s">
        <v>119</v>
      </c>
      <c r="E51" t="s">
        <v>120</v>
      </c>
      <c r="F51" t="s">
        <v>121</v>
      </c>
      <c r="G51" t="s">
        <v>122</v>
      </c>
      <c r="H51">
        <v>1.23965698811494E-2</v>
      </c>
      <c r="I51">
        <v>3.19368777005448E-3</v>
      </c>
      <c r="J51">
        <v>1.38603237056246E-3</v>
      </c>
      <c r="K51">
        <v>1.4165270956936401E-2</v>
      </c>
      <c r="L51">
        <v>0</v>
      </c>
      <c r="M51">
        <v>3.7460892474888898E-3</v>
      </c>
      <c r="N51">
        <v>2.1668472372697702E-3</v>
      </c>
      <c r="O51">
        <v>0</v>
      </c>
      <c r="P51">
        <v>1.6273501983960902E-2</v>
      </c>
      <c r="Q51">
        <v>1.0705682933357099E-3</v>
      </c>
      <c r="R51">
        <v>1.0419767788032201E-3</v>
      </c>
      <c r="S51">
        <v>0</v>
      </c>
      <c r="T51">
        <v>2.5771376120878298E-3</v>
      </c>
      <c r="U51">
        <v>6.0287265215929302E-3</v>
      </c>
      <c r="V51">
        <v>0</v>
      </c>
      <c r="W51">
        <v>2.5750882411703299E-3</v>
      </c>
      <c r="X51">
        <v>4.5182490318037803E-3</v>
      </c>
      <c r="Y51">
        <v>2.1706492049997301E-4</v>
      </c>
      <c r="Z51">
        <v>0</v>
      </c>
      <c r="AA51">
        <v>0</v>
      </c>
      <c r="AB51">
        <v>0</v>
      </c>
      <c r="AC51">
        <v>1.69061707523246E-3</v>
      </c>
      <c r="AD51">
        <v>0</v>
      </c>
      <c r="AE51">
        <v>9.9066790830377804E-5</v>
      </c>
      <c r="AF51">
        <v>0</v>
      </c>
      <c r="AG51">
        <v>1.1236619551717999E-3</v>
      </c>
      <c r="AH51">
        <v>0</v>
      </c>
      <c r="AI51">
        <v>0</v>
      </c>
      <c r="AJ51">
        <v>0</v>
      </c>
      <c r="AK51">
        <v>3.4831069313827898E-4</v>
      </c>
      <c r="AL51">
        <v>1.9524503251580701E-3</v>
      </c>
      <c r="AM51">
        <v>0</v>
      </c>
      <c r="AN51" t="s">
        <v>258</v>
      </c>
    </row>
    <row r="52" spans="1:40" x14ac:dyDescent="0.2">
      <c r="A52" t="s">
        <v>259</v>
      </c>
      <c r="B52" t="s">
        <v>93</v>
      </c>
      <c r="C52" t="s">
        <v>94</v>
      </c>
      <c r="D52" t="s">
        <v>132</v>
      </c>
      <c r="E52" t="s">
        <v>205</v>
      </c>
      <c r="F52" t="s">
        <v>260</v>
      </c>
      <c r="G52" t="s">
        <v>261</v>
      </c>
      <c r="H52">
        <v>0</v>
      </c>
      <c r="I52">
        <v>0</v>
      </c>
      <c r="J52">
        <v>0</v>
      </c>
      <c r="K52">
        <v>0</v>
      </c>
      <c r="L52">
        <v>4.12000449455036E-4</v>
      </c>
      <c r="M52">
        <v>0</v>
      </c>
      <c r="N52">
        <v>0</v>
      </c>
      <c r="O52">
        <v>1.10937421209218E-3</v>
      </c>
      <c r="P52">
        <v>0</v>
      </c>
      <c r="Q52">
        <v>4.1484521366758897E-3</v>
      </c>
      <c r="R52">
        <v>1.2206013694551999E-2</v>
      </c>
      <c r="S52">
        <v>1.00343349924144E-2</v>
      </c>
      <c r="T52">
        <v>3.8445244651556902E-2</v>
      </c>
      <c r="U52">
        <v>0</v>
      </c>
      <c r="V52">
        <v>0</v>
      </c>
      <c r="W52">
        <v>0</v>
      </c>
      <c r="X52">
        <v>2.8752493838751299E-3</v>
      </c>
      <c r="Y52">
        <v>0</v>
      </c>
      <c r="Z52">
        <v>0</v>
      </c>
      <c r="AA52">
        <v>0</v>
      </c>
      <c r="AB52">
        <v>8.2543147554403392E-3</v>
      </c>
      <c r="AC52">
        <v>0</v>
      </c>
      <c r="AD52">
        <v>1.2259409096481501E-4</v>
      </c>
      <c r="AE52">
        <v>0</v>
      </c>
      <c r="AF52">
        <v>0</v>
      </c>
      <c r="AG52">
        <v>0</v>
      </c>
      <c r="AH52">
        <v>5.2690740480539598E-4</v>
      </c>
      <c r="AI52">
        <v>0</v>
      </c>
      <c r="AJ52">
        <v>2.5176668408734601E-2</v>
      </c>
      <c r="AK52">
        <v>4.8763497039359098E-4</v>
      </c>
      <c r="AL52">
        <v>0</v>
      </c>
      <c r="AM52">
        <v>0</v>
      </c>
      <c r="AN52" t="s">
        <v>262</v>
      </c>
    </row>
    <row r="53" spans="1:40" x14ac:dyDescent="0.2">
      <c r="A53" t="s">
        <v>263</v>
      </c>
      <c r="B53" t="s">
        <v>93</v>
      </c>
      <c r="C53" t="s">
        <v>94</v>
      </c>
      <c r="D53" t="s">
        <v>95</v>
      </c>
      <c r="E53" t="s">
        <v>212</v>
      </c>
      <c r="F53" t="s">
        <v>213</v>
      </c>
      <c r="G53" t="s">
        <v>214</v>
      </c>
      <c r="H53">
        <v>8.7859184594553906E-3</v>
      </c>
      <c r="I53">
        <v>0</v>
      </c>
      <c r="J53">
        <v>8.7185907180541903E-4</v>
      </c>
      <c r="K53">
        <v>0</v>
      </c>
      <c r="L53">
        <v>2.62182104198659E-4</v>
      </c>
      <c r="M53">
        <v>0</v>
      </c>
      <c r="N53">
        <v>2.70082030645411E-2</v>
      </c>
      <c r="O53">
        <v>0</v>
      </c>
      <c r="P53">
        <v>2.5113428987594001E-4</v>
      </c>
      <c r="Q53">
        <v>1.51663841555893E-3</v>
      </c>
      <c r="R53">
        <v>0</v>
      </c>
      <c r="S53">
        <v>8.7833701525112499E-4</v>
      </c>
      <c r="T53">
        <v>9.884911388830049E-4</v>
      </c>
      <c r="U53">
        <v>4.3714271989239604E-3</v>
      </c>
      <c r="V53">
        <v>1.04703270930184E-3</v>
      </c>
      <c r="W53">
        <v>2.93027282615934E-3</v>
      </c>
      <c r="X53">
        <v>3.0512850604389199E-3</v>
      </c>
      <c r="Y53">
        <v>0</v>
      </c>
      <c r="Z53">
        <v>0</v>
      </c>
      <c r="AA53">
        <v>1.33950316609839E-3</v>
      </c>
      <c r="AB53">
        <v>3.2539736680537598E-2</v>
      </c>
      <c r="AC53">
        <v>6.4243448858833504E-3</v>
      </c>
      <c r="AD53">
        <v>8.8880715949491203E-3</v>
      </c>
      <c r="AE53">
        <v>0</v>
      </c>
      <c r="AF53">
        <v>0</v>
      </c>
      <c r="AG53">
        <v>8.6935951268555193E-3</v>
      </c>
      <c r="AH53">
        <v>2.4589012224251799E-4</v>
      </c>
      <c r="AI53">
        <v>0</v>
      </c>
      <c r="AJ53">
        <v>5.5897657297370998E-3</v>
      </c>
      <c r="AK53">
        <v>0</v>
      </c>
      <c r="AL53">
        <v>1.5018848655062099E-4</v>
      </c>
      <c r="AM53">
        <v>0</v>
      </c>
      <c r="AN53" t="s">
        <v>264</v>
      </c>
    </row>
    <row r="54" spans="1:40" x14ac:dyDescent="0.2">
      <c r="A54" t="s">
        <v>265</v>
      </c>
      <c r="B54" t="s">
        <v>93</v>
      </c>
      <c r="C54" t="s">
        <v>94</v>
      </c>
      <c r="D54" t="s">
        <v>132</v>
      </c>
      <c r="E54" t="s">
        <v>133</v>
      </c>
      <c r="F54" t="s">
        <v>134</v>
      </c>
      <c r="G54" t="s">
        <v>135</v>
      </c>
      <c r="H54">
        <v>4.2124266586430001E-4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1.30589830735489E-3</v>
      </c>
      <c r="Q54">
        <v>0</v>
      </c>
      <c r="R54">
        <v>0</v>
      </c>
      <c r="S54">
        <v>1.3840462058502599E-3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8.9269994457304894E-2</v>
      </c>
      <c r="AA54">
        <v>0</v>
      </c>
      <c r="AB54">
        <v>0</v>
      </c>
      <c r="AC54">
        <v>7.4387151310228202E-4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 t="s">
        <v>266</v>
      </c>
    </row>
    <row r="55" spans="1:40" x14ac:dyDescent="0.2">
      <c r="A55" t="s">
        <v>267</v>
      </c>
      <c r="B55" t="s">
        <v>93</v>
      </c>
      <c r="C55" t="s">
        <v>94</v>
      </c>
      <c r="D55" t="s">
        <v>132</v>
      </c>
      <c r="E55" t="s">
        <v>133</v>
      </c>
      <c r="F55" t="s">
        <v>134</v>
      </c>
      <c r="G55" t="s">
        <v>153</v>
      </c>
      <c r="H55">
        <v>0</v>
      </c>
      <c r="I55">
        <v>0</v>
      </c>
      <c r="J55">
        <v>0</v>
      </c>
      <c r="K55">
        <v>0</v>
      </c>
      <c r="L55">
        <v>0</v>
      </c>
      <c r="M55">
        <v>6.7100279927548197E-3</v>
      </c>
      <c r="N55">
        <v>0</v>
      </c>
      <c r="O55">
        <v>0</v>
      </c>
      <c r="P55">
        <v>1.4314654522928599E-2</v>
      </c>
      <c r="Q55">
        <v>0</v>
      </c>
      <c r="R55">
        <v>0</v>
      </c>
      <c r="S55">
        <v>3.2871097388943601E-2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1.61390238335887E-2</v>
      </c>
      <c r="AA55">
        <v>0</v>
      </c>
      <c r="AB55">
        <v>0</v>
      </c>
      <c r="AC55">
        <v>0</v>
      </c>
      <c r="AD55">
        <v>0</v>
      </c>
      <c r="AE55">
        <v>1.5850686532860501E-4</v>
      </c>
      <c r="AF55">
        <v>0</v>
      </c>
      <c r="AG55">
        <v>0</v>
      </c>
      <c r="AH55">
        <v>0</v>
      </c>
      <c r="AI55">
        <v>6.2867497503790498E-4</v>
      </c>
      <c r="AJ55">
        <v>0</v>
      </c>
      <c r="AK55">
        <v>3.2044583768721701E-3</v>
      </c>
      <c r="AL55">
        <v>3.6045236772149001E-4</v>
      </c>
      <c r="AM55">
        <v>0</v>
      </c>
      <c r="AN55" t="s">
        <v>268</v>
      </c>
    </row>
    <row r="56" spans="1:40" x14ac:dyDescent="0.2">
      <c r="A56" t="s">
        <v>269</v>
      </c>
      <c r="B56" t="s">
        <v>93</v>
      </c>
      <c r="C56" t="s">
        <v>94</v>
      </c>
      <c r="D56" t="s">
        <v>95</v>
      </c>
      <c r="E56" t="s">
        <v>96</v>
      </c>
      <c r="F56" t="s">
        <v>97</v>
      </c>
      <c r="G56" t="s">
        <v>98</v>
      </c>
      <c r="H56">
        <v>1.23363923574545E-3</v>
      </c>
      <c r="I56">
        <v>0</v>
      </c>
      <c r="J56">
        <v>0</v>
      </c>
      <c r="K56">
        <v>1.42788202231243E-2</v>
      </c>
      <c r="L56">
        <v>0</v>
      </c>
      <c r="M56">
        <v>0</v>
      </c>
      <c r="N56">
        <v>0</v>
      </c>
      <c r="O56">
        <v>0</v>
      </c>
      <c r="P56">
        <v>0</v>
      </c>
      <c r="Q56">
        <v>4.0592381122312397E-3</v>
      </c>
      <c r="R56">
        <v>0</v>
      </c>
      <c r="S56">
        <v>4.5247664422027602E-4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3.7519612524728803E-2</v>
      </c>
      <c r="AC56">
        <v>2.0287404902789499E-4</v>
      </c>
      <c r="AD56">
        <v>1.37305381880593E-2</v>
      </c>
      <c r="AE56">
        <v>0</v>
      </c>
      <c r="AF56">
        <v>0</v>
      </c>
      <c r="AG56">
        <v>1.93585270171703E-2</v>
      </c>
      <c r="AH56">
        <v>0</v>
      </c>
      <c r="AI56">
        <v>0</v>
      </c>
      <c r="AJ56">
        <v>0</v>
      </c>
      <c r="AK56">
        <v>0</v>
      </c>
      <c r="AL56">
        <v>3.36422209873391E-3</v>
      </c>
      <c r="AM56">
        <v>0</v>
      </c>
      <c r="AN56" t="s">
        <v>270</v>
      </c>
    </row>
    <row r="57" spans="1:40" x14ac:dyDescent="0.2">
      <c r="A57" t="s">
        <v>271</v>
      </c>
      <c r="B57" t="s">
        <v>93</v>
      </c>
      <c r="C57" t="s">
        <v>94</v>
      </c>
      <c r="D57" t="s">
        <v>132</v>
      </c>
      <c r="E57" t="s">
        <v>205</v>
      </c>
      <c r="F57" t="s">
        <v>224</v>
      </c>
      <c r="G57" t="s">
        <v>272</v>
      </c>
      <c r="H57">
        <v>2.0309914247028701E-2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5.2992999920151197E-2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3.91249062632454E-4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2.2867506456127899E-3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 t="s">
        <v>273</v>
      </c>
    </row>
    <row r="58" spans="1:40" x14ac:dyDescent="0.2">
      <c r="A58" t="s">
        <v>274</v>
      </c>
      <c r="B58" t="s">
        <v>93</v>
      </c>
      <c r="C58" t="s">
        <v>118</v>
      </c>
      <c r="D58" t="s">
        <v>119</v>
      </c>
      <c r="E58" t="s">
        <v>120</v>
      </c>
      <c r="F58" t="s">
        <v>143</v>
      </c>
      <c r="G58" t="s">
        <v>144</v>
      </c>
      <c r="H58">
        <v>3.6106514216939999E-4</v>
      </c>
      <c r="I58">
        <v>0</v>
      </c>
      <c r="J58">
        <v>6.9301618528122999E-4</v>
      </c>
      <c r="K58">
        <v>0</v>
      </c>
      <c r="L58">
        <v>3.8203678040375998E-3</v>
      </c>
      <c r="M58">
        <v>0</v>
      </c>
      <c r="N58">
        <v>2.5847392044575101E-2</v>
      </c>
      <c r="O58">
        <v>1.0589481115425301E-3</v>
      </c>
      <c r="P58">
        <v>3.8507257780977401E-4</v>
      </c>
      <c r="Q58">
        <v>1.0705682933357099E-3</v>
      </c>
      <c r="R58">
        <v>1.7713605239654699E-2</v>
      </c>
      <c r="S58">
        <v>1.3041973862819699E-2</v>
      </c>
      <c r="T58">
        <v>4.9777589493751303E-3</v>
      </c>
      <c r="U58">
        <v>5.54834990632656E-3</v>
      </c>
      <c r="V58">
        <v>1.30669682120869E-2</v>
      </c>
      <c r="W58">
        <v>2.59728727773215E-3</v>
      </c>
      <c r="X58">
        <v>4.57692759065837E-3</v>
      </c>
      <c r="Y58">
        <v>0</v>
      </c>
      <c r="Z58">
        <v>0</v>
      </c>
      <c r="AA58">
        <v>7.1846078908913797E-3</v>
      </c>
      <c r="AB58">
        <v>2.0465243195306598E-3</v>
      </c>
      <c r="AC58">
        <v>0</v>
      </c>
      <c r="AD58">
        <v>1.9002084099546399E-3</v>
      </c>
      <c r="AE58">
        <v>0</v>
      </c>
      <c r="AF58">
        <v>0</v>
      </c>
      <c r="AG58">
        <v>1.49821594022907E-3</v>
      </c>
      <c r="AH58">
        <v>0</v>
      </c>
      <c r="AI58">
        <v>0</v>
      </c>
      <c r="AJ58">
        <v>9.5207798404871695E-3</v>
      </c>
      <c r="AK58">
        <v>0</v>
      </c>
      <c r="AL58">
        <v>0</v>
      </c>
      <c r="AM58">
        <v>0</v>
      </c>
      <c r="AN58" t="s">
        <v>275</v>
      </c>
    </row>
    <row r="59" spans="1:40" x14ac:dyDescent="0.2">
      <c r="A59" t="s">
        <v>276</v>
      </c>
      <c r="B59" t="s">
        <v>93</v>
      </c>
      <c r="C59" t="s">
        <v>118</v>
      </c>
      <c r="D59" t="s">
        <v>119</v>
      </c>
      <c r="E59" t="s">
        <v>120</v>
      </c>
      <c r="F59" t="s">
        <v>147</v>
      </c>
      <c r="G59" t="s">
        <v>148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1.4623569159396899E-3</v>
      </c>
      <c r="P59">
        <v>0</v>
      </c>
      <c r="Q59">
        <v>0</v>
      </c>
      <c r="R59">
        <v>4.4209586186365002E-2</v>
      </c>
      <c r="S59">
        <v>1.1205451012749199E-2</v>
      </c>
      <c r="T59">
        <v>0</v>
      </c>
      <c r="U59">
        <v>0</v>
      </c>
      <c r="V59">
        <v>6.8685345730200603E-2</v>
      </c>
      <c r="W59">
        <v>0</v>
      </c>
      <c r="X59">
        <v>0</v>
      </c>
      <c r="Y59">
        <v>0</v>
      </c>
      <c r="Z59">
        <v>1.1346222816341201E-2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 t="s">
        <v>277</v>
      </c>
    </row>
    <row r="60" spans="1:40" x14ac:dyDescent="0.2">
      <c r="A60" t="s">
        <v>278</v>
      </c>
      <c r="B60" t="s">
        <v>93</v>
      </c>
      <c r="C60" t="s">
        <v>94</v>
      </c>
      <c r="D60" t="s">
        <v>132</v>
      </c>
      <c r="E60" t="s">
        <v>133</v>
      </c>
      <c r="F60" t="s">
        <v>134</v>
      </c>
      <c r="G60" t="s">
        <v>279</v>
      </c>
      <c r="H60">
        <v>2.67789980442305E-3</v>
      </c>
      <c r="I60">
        <v>0</v>
      </c>
      <c r="J60">
        <v>7.6008226772780101E-4</v>
      </c>
      <c r="K60">
        <v>0</v>
      </c>
      <c r="L60">
        <v>0</v>
      </c>
      <c r="M60">
        <v>0</v>
      </c>
      <c r="N60">
        <v>2.0894598359387099E-3</v>
      </c>
      <c r="O60">
        <v>1.7144874186879101E-3</v>
      </c>
      <c r="P60">
        <v>0</v>
      </c>
      <c r="Q60">
        <v>3.8451244535640999E-2</v>
      </c>
      <c r="R60">
        <v>0</v>
      </c>
      <c r="S60">
        <v>0</v>
      </c>
      <c r="T60">
        <v>4.42349784650145E-2</v>
      </c>
      <c r="U60">
        <v>0</v>
      </c>
      <c r="V60">
        <v>3.4342672865100301E-3</v>
      </c>
      <c r="W60">
        <v>1.30974315714698E-3</v>
      </c>
      <c r="X60">
        <v>8.8017838281891797E-4</v>
      </c>
      <c r="Y60">
        <v>0</v>
      </c>
      <c r="Z60">
        <v>0</v>
      </c>
      <c r="AA60">
        <v>4.14028251339503E-3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1.9910501310938899E-3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 t="s">
        <v>280</v>
      </c>
    </row>
    <row r="61" spans="1:40" x14ac:dyDescent="0.2">
      <c r="A61" t="s">
        <v>281</v>
      </c>
      <c r="B61" t="s">
        <v>93</v>
      </c>
      <c r="C61" t="s">
        <v>118</v>
      </c>
      <c r="D61" t="s">
        <v>119</v>
      </c>
      <c r="E61" t="s">
        <v>120</v>
      </c>
      <c r="F61" t="s">
        <v>121</v>
      </c>
      <c r="G61" t="s">
        <v>122</v>
      </c>
      <c r="H61">
        <v>2.67789980442305E-3</v>
      </c>
      <c r="I61">
        <v>0</v>
      </c>
      <c r="J61">
        <v>2.2355360815523601E-3</v>
      </c>
      <c r="K61">
        <v>0</v>
      </c>
      <c r="L61">
        <v>2.2847297651597399E-3</v>
      </c>
      <c r="M61">
        <v>0</v>
      </c>
      <c r="N61">
        <v>3.1728834545736002E-3</v>
      </c>
      <c r="O61">
        <v>7.5134889818970303E-3</v>
      </c>
      <c r="P61">
        <v>0</v>
      </c>
      <c r="Q61">
        <v>9.2782585422428402E-3</v>
      </c>
      <c r="R61">
        <v>0</v>
      </c>
      <c r="S61">
        <v>2.12930185515424E-4</v>
      </c>
      <c r="T61">
        <v>5.5073077737767401E-3</v>
      </c>
      <c r="U61">
        <v>1.16491329202094E-2</v>
      </c>
      <c r="V61">
        <v>2.09406541860368E-4</v>
      </c>
      <c r="W61">
        <v>3.61844295957555E-3</v>
      </c>
      <c r="X61">
        <v>2.9926065015843202E-3</v>
      </c>
      <c r="Y61">
        <v>0</v>
      </c>
      <c r="Z61">
        <v>0</v>
      </c>
      <c r="AA61">
        <v>9.0112031173891893E-3</v>
      </c>
      <c r="AB61">
        <v>5.8667030493212398E-3</v>
      </c>
      <c r="AC61">
        <v>3.3812341504649199E-3</v>
      </c>
      <c r="AD61">
        <v>6.9572146622532798E-3</v>
      </c>
      <c r="AE61">
        <v>0</v>
      </c>
      <c r="AF61">
        <v>0</v>
      </c>
      <c r="AG61">
        <v>3.0555719833619201E-3</v>
      </c>
      <c r="AH61">
        <v>8.4305184768863298E-4</v>
      </c>
      <c r="AI61">
        <v>8.6288722064026204E-5</v>
      </c>
      <c r="AJ61">
        <v>7.2485173487241202E-3</v>
      </c>
      <c r="AK61">
        <v>0</v>
      </c>
      <c r="AL61">
        <v>0</v>
      </c>
      <c r="AM61">
        <v>0</v>
      </c>
      <c r="AN61" t="s">
        <v>282</v>
      </c>
    </row>
    <row r="62" spans="1:40" x14ac:dyDescent="0.2">
      <c r="A62" t="s">
        <v>283</v>
      </c>
      <c r="B62" t="s">
        <v>93</v>
      </c>
      <c r="C62" t="s">
        <v>94</v>
      </c>
      <c r="D62" t="s">
        <v>132</v>
      </c>
      <c r="E62" t="s">
        <v>133</v>
      </c>
      <c r="F62" t="s">
        <v>134</v>
      </c>
      <c r="G62" t="s">
        <v>279</v>
      </c>
      <c r="H62">
        <v>5.9274860839476501E-3</v>
      </c>
      <c r="I62">
        <v>0</v>
      </c>
      <c r="J62">
        <v>7.3772690691227799E-4</v>
      </c>
      <c r="K62">
        <v>1.50452777698924E-3</v>
      </c>
      <c r="L62">
        <v>2.9963669051275298E-4</v>
      </c>
      <c r="M62">
        <v>1.11147702947472E-3</v>
      </c>
      <c r="N62">
        <v>0</v>
      </c>
      <c r="O62">
        <v>3.4289748373758301E-3</v>
      </c>
      <c r="P62">
        <v>5.65889266520451E-3</v>
      </c>
      <c r="Q62">
        <v>3.12249085556249E-4</v>
      </c>
      <c r="R62">
        <v>6.6984221494492402E-3</v>
      </c>
      <c r="S62">
        <v>6.8669984828724296E-3</v>
      </c>
      <c r="T62">
        <v>3.00077667160912E-3</v>
      </c>
      <c r="U62">
        <v>7.9262141518950905E-4</v>
      </c>
      <c r="V62">
        <v>5.8633831720903003E-4</v>
      </c>
      <c r="W62">
        <v>1.1698892268075601E-2</v>
      </c>
      <c r="X62">
        <v>6.7480342682783704E-4</v>
      </c>
      <c r="Y62">
        <v>0</v>
      </c>
      <c r="Z62">
        <v>3.16259658961234E-3</v>
      </c>
      <c r="AA62">
        <v>1.21773015099854E-3</v>
      </c>
      <c r="AB62">
        <v>1.1596971144007099E-3</v>
      </c>
      <c r="AC62">
        <v>2.90786136939983E-3</v>
      </c>
      <c r="AD62">
        <v>4.90376363859262E-4</v>
      </c>
      <c r="AE62">
        <v>1.82282895127895E-3</v>
      </c>
      <c r="AF62">
        <v>0</v>
      </c>
      <c r="AG62">
        <v>2.58245116013169E-3</v>
      </c>
      <c r="AH62">
        <v>0</v>
      </c>
      <c r="AI62">
        <v>1.51621611626789E-3</v>
      </c>
      <c r="AJ62">
        <v>2.8630507396214398E-3</v>
      </c>
      <c r="AK62">
        <v>1.39324277255312E-3</v>
      </c>
      <c r="AL62">
        <v>6.0075394620248397E-4</v>
      </c>
      <c r="AM62">
        <v>0</v>
      </c>
      <c r="AN62" t="s">
        <v>284</v>
      </c>
    </row>
    <row r="63" spans="1:40" x14ac:dyDescent="0.2">
      <c r="A63" t="s">
        <v>285</v>
      </c>
      <c r="B63" t="s">
        <v>93</v>
      </c>
      <c r="C63" t="s">
        <v>94</v>
      </c>
      <c r="D63" t="s">
        <v>95</v>
      </c>
      <c r="E63" t="s">
        <v>96</v>
      </c>
      <c r="F63" t="s">
        <v>97</v>
      </c>
      <c r="G63" t="s">
        <v>115</v>
      </c>
      <c r="H63">
        <v>0</v>
      </c>
      <c r="I63">
        <v>0</v>
      </c>
      <c r="J63">
        <v>0</v>
      </c>
      <c r="K63">
        <v>2.8955062877906198E-3</v>
      </c>
      <c r="L63">
        <v>0</v>
      </c>
      <c r="M63">
        <v>1.52313518853944E-3</v>
      </c>
      <c r="N63">
        <v>0</v>
      </c>
      <c r="O63">
        <v>0</v>
      </c>
      <c r="P63">
        <v>0</v>
      </c>
      <c r="Q63">
        <v>0</v>
      </c>
      <c r="R63">
        <v>0</v>
      </c>
      <c r="S63">
        <v>6.2015916531367298E-3</v>
      </c>
      <c r="T63">
        <v>0</v>
      </c>
      <c r="U63">
        <v>0</v>
      </c>
      <c r="V63">
        <v>0</v>
      </c>
      <c r="W63">
        <v>0</v>
      </c>
      <c r="X63">
        <v>8.5083910339162107E-3</v>
      </c>
      <c r="Y63">
        <v>2.59392579997468E-2</v>
      </c>
      <c r="Z63">
        <v>0</v>
      </c>
      <c r="AA63">
        <v>0</v>
      </c>
      <c r="AB63">
        <v>0</v>
      </c>
      <c r="AC63">
        <v>0</v>
      </c>
      <c r="AD63">
        <v>2.6970700012259401E-3</v>
      </c>
      <c r="AE63">
        <v>0</v>
      </c>
      <c r="AF63">
        <v>0</v>
      </c>
      <c r="AG63">
        <v>1.4785025725944801E-3</v>
      </c>
      <c r="AH63">
        <v>4.8475481242096401E-3</v>
      </c>
      <c r="AI63">
        <v>0</v>
      </c>
      <c r="AJ63">
        <v>0</v>
      </c>
      <c r="AK63">
        <v>0</v>
      </c>
      <c r="AL63">
        <v>0</v>
      </c>
      <c r="AM63">
        <v>0</v>
      </c>
      <c r="AN63" t="s">
        <v>286</v>
      </c>
    </row>
    <row r="64" spans="1:40" x14ac:dyDescent="0.2">
      <c r="A64" t="s">
        <v>287</v>
      </c>
      <c r="B64" t="s">
        <v>93</v>
      </c>
      <c r="C64" t="s">
        <v>94</v>
      </c>
      <c r="D64" t="s">
        <v>132</v>
      </c>
      <c r="E64" t="s">
        <v>133</v>
      </c>
      <c r="F64" t="s">
        <v>134</v>
      </c>
      <c r="G64" t="s">
        <v>135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3.9796413802340599E-2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 t="s">
        <v>288</v>
      </c>
    </row>
    <row r="65" spans="1:40" x14ac:dyDescent="0.2">
      <c r="A65" t="s">
        <v>289</v>
      </c>
      <c r="B65" t="s">
        <v>93</v>
      </c>
      <c r="C65" t="s">
        <v>118</v>
      </c>
      <c r="D65" t="s">
        <v>119</v>
      </c>
      <c r="E65" t="s">
        <v>120</v>
      </c>
      <c r="F65" t="s">
        <v>147</v>
      </c>
      <c r="G65" t="s">
        <v>148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7.73874013310633E-4</v>
      </c>
      <c r="O65">
        <v>0</v>
      </c>
      <c r="P65">
        <v>8.4548544258232997E-3</v>
      </c>
      <c r="Q65">
        <v>0</v>
      </c>
      <c r="R65">
        <v>0.197677880321524</v>
      </c>
      <c r="S65">
        <v>4.79092917409704E-4</v>
      </c>
      <c r="T65">
        <v>0</v>
      </c>
      <c r="U65">
        <v>0</v>
      </c>
      <c r="V65">
        <v>2.5128785023244098E-4</v>
      </c>
      <c r="W65">
        <v>0</v>
      </c>
      <c r="X65">
        <v>0</v>
      </c>
      <c r="Y65">
        <v>0</v>
      </c>
      <c r="Z65">
        <v>8.7052916435721005E-3</v>
      </c>
      <c r="AA65">
        <v>0</v>
      </c>
      <c r="AB65">
        <v>0</v>
      </c>
      <c r="AC65">
        <v>2.0287404902789499E-4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4.9307841179443599E-5</v>
      </c>
      <c r="AJ65">
        <v>0</v>
      </c>
      <c r="AK65">
        <v>1.59526297457332E-2</v>
      </c>
      <c r="AL65">
        <v>0</v>
      </c>
      <c r="AM65">
        <v>0</v>
      </c>
      <c r="AN65" t="s">
        <v>290</v>
      </c>
    </row>
    <row r="66" spans="1:40" x14ac:dyDescent="0.2">
      <c r="A66" t="s">
        <v>291</v>
      </c>
      <c r="B66" t="s">
        <v>93</v>
      </c>
      <c r="C66" t="s">
        <v>94</v>
      </c>
      <c r="D66" t="s">
        <v>132</v>
      </c>
      <c r="E66" t="s">
        <v>205</v>
      </c>
      <c r="F66" t="s">
        <v>260</v>
      </c>
      <c r="G66" t="s">
        <v>261</v>
      </c>
      <c r="H66">
        <v>0</v>
      </c>
      <c r="I66">
        <v>0</v>
      </c>
      <c r="J66">
        <v>3.77805597782348E-3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1.7515039847270601E-2</v>
      </c>
      <c r="X66">
        <v>0</v>
      </c>
      <c r="Y66">
        <v>0</v>
      </c>
      <c r="Z66">
        <v>0</v>
      </c>
      <c r="AA66">
        <v>0</v>
      </c>
      <c r="AB66">
        <v>8.1860972781226595E-4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3.5127160320359699E-4</v>
      </c>
      <c r="AI66">
        <v>0</v>
      </c>
      <c r="AJ66">
        <v>3.1516280760753503E-2</v>
      </c>
      <c r="AK66">
        <v>0</v>
      </c>
      <c r="AL66">
        <v>0</v>
      </c>
      <c r="AM66">
        <v>0</v>
      </c>
      <c r="AN66" t="s">
        <v>292</v>
      </c>
    </row>
    <row r="67" spans="1:40" x14ac:dyDescent="0.2">
      <c r="A67" t="s">
        <v>293</v>
      </c>
      <c r="B67" t="s">
        <v>93</v>
      </c>
      <c r="C67" t="s">
        <v>118</v>
      </c>
      <c r="D67" t="s">
        <v>119</v>
      </c>
      <c r="E67" t="s">
        <v>120</v>
      </c>
      <c r="F67" t="s">
        <v>147</v>
      </c>
      <c r="G67" t="s">
        <v>148</v>
      </c>
      <c r="H67">
        <v>1.17346171205055E-3</v>
      </c>
      <c r="I67">
        <v>0</v>
      </c>
      <c r="J67">
        <v>0</v>
      </c>
      <c r="K67">
        <v>0</v>
      </c>
      <c r="L67">
        <v>2.6780029214577301E-2</v>
      </c>
      <c r="M67">
        <v>0</v>
      </c>
      <c r="N67">
        <v>6.1909921064850603E-4</v>
      </c>
      <c r="O67">
        <v>5.1434622560637402E-3</v>
      </c>
      <c r="P67">
        <v>0</v>
      </c>
      <c r="Q67">
        <v>2.3641716477830299E-3</v>
      </c>
      <c r="R67">
        <v>0</v>
      </c>
      <c r="S67">
        <v>1.5969763913656801E-4</v>
      </c>
      <c r="T67">
        <v>2.0122855327261201E-3</v>
      </c>
      <c r="U67">
        <v>0</v>
      </c>
      <c r="V67">
        <v>0</v>
      </c>
      <c r="W67">
        <v>2.1977046196195102E-3</v>
      </c>
      <c r="X67">
        <v>1.2586550874310499E-2</v>
      </c>
      <c r="Y67">
        <v>0</v>
      </c>
      <c r="Z67">
        <v>0</v>
      </c>
      <c r="AA67">
        <v>3.77496346809547E-3</v>
      </c>
      <c r="AB67">
        <v>0</v>
      </c>
      <c r="AC67">
        <v>8.7912087912087901E-4</v>
      </c>
      <c r="AD67">
        <v>9.5316905725143994E-3</v>
      </c>
      <c r="AE67">
        <v>0</v>
      </c>
      <c r="AF67">
        <v>0</v>
      </c>
      <c r="AG67">
        <v>7.9642005243755806E-3</v>
      </c>
      <c r="AH67">
        <v>1.2294506112125901E-3</v>
      </c>
      <c r="AI67">
        <v>0</v>
      </c>
      <c r="AJ67">
        <v>0</v>
      </c>
      <c r="AK67">
        <v>0</v>
      </c>
      <c r="AL67">
        <v>0</v>
      </c>
      <c r="AM67">
        <v>0</v>
      </c>
      <c r="AN67" t="s">
        <v>294</v>
      </c>
    </row>
    <row r="68" spans="1:40" x14ac:dyDescent="0.2">
      <c r="A68" t="s">
        <v>295</v>
      </c>
      <c r="B68" t="s">
        <v>93</v>
      </c>
      <c r="C68" t="s">
        <v>94</v>
      </c>
      <c r="D68" t="s">
        <v>132</v>
      </c>
      <c r="E68" t="s">
        <v>205</v>
      </c>
      <c r="F68" t="s">
        <v>224</v>
      </c>
      <c r="G68" t="s">
        <v>225</v>
      </c>
      <c r="H68">
        <v>9.3576049345569408E-3</v>
      </c>
      <c r="I68">
        <v>0</v>
      </c>
      <c r="J68">
        <v>0</v>
      </c>
      <c r="K68">
        <v>0</v>
      </c>
      <c r="L68">
        <v>1.2734559346792001E-3</v>
      </c>
      <c r="M68">
        <v>0</v>
      </c>
      <c r="N68">
        <v>0</v>
      </c>
      <c r="O68">
        <v>0</v>
      </c>
      <c r="P68">
        <v>1.6909708851646601E-3</v>
      </c>
      <c r="Q68">
        <v>0</v>
      </c>
      <c r="R68">
        <v>0</v>
      </c>
      <c r="S68">
        <v>4.0456735247930602E-3</v>
      </c>
      <c r="T68">
        <v>0</v>
      </c>
      <c r="U68">
        <v>0</v>
      </c>
      <c r="V68">
        <v>0</v>
      </c>
      <c r="W68">
        <v>6.0603369813750103E-3</v>
      </c>
      <c r="X68">
        <v>0</v>
      </c>
      <c r="Y68">
        <v>0</v>
      </c>
      <c r="Z68">
        <v>6.8468585960679501E-4</v>
      </c>
      <c r="AA68">
        <v>2.6790063321967899E-3</v>
      </c>
      <c r="AB68">
        <v>0</v>
      </c>
      <c r="AC68">
        <v>8.4192730346576497E-3</v>
      </c>
      <c r="AD68">
        <v>0</v>
      </c>
      <c r="AE68">
        <v>3.1701373065720899E-4</v>
      </c>
      <c r="AF68">
        <v>0</v>
      </c>
      <c r="AG68">
        <v>1.4824452461213901E-2</v>
      </c>
      <c r="AH68">
        <v>0</v>
      </c>
      <c r="AI68">
        <v>5.4238625297387899E-4</v>
      </c>
      <c r="AJ68">
        <v>6.1123861028425999E-3</v>
      </c>
      <c r="AK68">
        <v>0</v>
      </c>
      <c r="AL68">
        <v>0</v>
      </c>
      <c r="AM68">
        <v>0</v>
      </c>
      <c r="AN68" t="s">
        <v>296</v>
      </c>
    </row>
    <row r="69" spans="1:40" x14ac:dyDescent="0.2">
      <c r="A69" t="s">
        <v>297</v>
      </c>
      <c r="B69" t="s">
        <v>93</v>
      </c>
      <c r="C69" t="s">
        <v>118</v>
      </c>
      <c r="D69" t="s">
        <v>119</v>
      </c>
      <c r="E69" t="s">
        <v>120</v>
      </c>
      <c r="F69" t="s">
        <v>147</v>
      </c>
      <c r="G69" t="s">
        <v>148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1.21022641319147E-3</v>
      </c>
      <c r="P69">
        <v>0</v>
      </c>
      <c r="Q69">
        <v>0</v>
      </c>
      <c r="R69">
        <v>2.7835665376600201E-2</v>
      </c>
      <c r="S69">
        <v>9.9278698996566501E-3</v>
      </c>
      <c r="T69">
        <v>0</v>
      </c>
      <c r="U69">
        <v>0</v>
      </c>
      <c r="V69">
        <v>5.7754324245089403E-2</v>
      </c>
      <c r="W69">
        <v>0</v>
      </c>
      <c r="X69">
        <v>0</v>
      </c>
      <c r="Y69">
        <v>0</v>
      </c>
      <c r="Z69">
        <v>8.7378957321248094E-3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 t="s">
        <v>298</v>
      </c>
    </row>
    <row r="70" spans="1:40" x14ac:dyDescent="0.2">
      <c r="A70" t="s">
        <v>299</v>
      </c>
      <c r="B70" t="s">
        <v>93</v>
      </c>
      <c r="C70" t="s">
        <v>94</v>
      </c>
      <c r="D70" t="s">
        <v>132</v>
      </c>
      <c r="E70" t="s">
        <v>133</v>
      </c>
      <c r="F70" t="s">
        <v>134</v>
      </c>
      <c r="G70" t="s">
        <v>153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4.0885129336766003E-2</v>
      </c>
      <c r="AE70">
        <v>1.4622258326563799E-2</v>
      </c>
      <c r="AF70">
        <v>0</v>
      </c>
      <c r="AG70">
        <v>0</v>
      </c>
      <c r="AH70">
        <v>4.8826752845299998E-3</v>
      </c>
      <c r="AI70">
        <v>1.9723136471777399E-4</v>
      </c>
      <c r="AJ70">
        <v>0</v>
      </c>
      <c r="AK70">
        <v>0</v>
      </c>
      <c r="AL70">
        <v>0</v>
      </c>
      <c r="AM70">
        <v>0</v>
      </c>
      <c r="AN70" t="s">
        <v>300</v>
      </c>
    </row>
    <row r="71" spans="1:40" x14ac:dyDescent="0.2">
      <c r="A71" t="s">
        <v>301</v>
      </c>
      <c r="B71" t="s">
        <v>93</v>
      </c>
      <c r="C71" t="s">
        <v>94</v>
      </c>
      <c r="D71" t="s">
        <v>132</v>
      </c>
      <c r="E71" t="s">
        <v>133</v>
      </c>
      <c r="F71" t="s">
        <v>134</v>
      </c>
      <c r="G71" t="s">
        <v>236</v>
      </c>
      <c r="H71">
        <v>0</v>
      </c>
      <c r="I71">
        <v>0</v>
      </c>
      <c r="J71">
        <v>4.2475185549494801E-4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9.3585511642430202E-2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1.13248904042864E-2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 t="s">
        <v>302</v>
      </c>
    </row>
    <row r="72" spans="1:40" x14ac:dyDescent="0.2">
      <c r="A72" t="s">
        <v>303</v>
      </c>
      <c r="B72" t="s">
        <v>93</v>
      </c>
      <c r="C72" t="s">
        <v>94</v>
      </c>
      <c r="D72" t="s">
        <v>132</v>
      </c>
      <c r="E72" t="s">
        <v>133</v>
      </c>
      <c r="F72" t="s">
        <v>134</v>
      </c>
      <c r="G72" t="s">
        <v>156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1.6822531338747899E-2</v>
      </c>
      <c r="Z72">
        <v>4.0624694336669799E-2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 t="s">
        <v>304</v>
      </c>
    </row>
    <row r="73" spans="1:40" x14ac:dyDescent="0.2">
      <c r="A73" t="s">
        <v>305</v>
      </c>
      <c r="B73" t="s">
        <v>93</v>
      </c>
      <c r="C73" t="s">
        <v>94</v>
      </c>
      <c r="D73" t="s">
        <v>132</v>
      </c>
      <c r="E73" t="s">
        <v>133</v>
      </c>
      <c r="F73" t="s">
        <v>134</v>
      </c>
      <c r="G73" t="s">
        <v>153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3.7733118680245301E-2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 t="s">
        <v>306</v>
      </c>
    </row>
    <row r="74" spans="1:40" x14ac:dyDescent="0.2">
      <c r="A74" t="s">
        <v>307</v>
      </c>
      <c r="B74" t="s">
        <v>93</v>
      </c>
      <c r="C74" t="s">
        <v>118</v>
      </c>
      <c r="D74" t="s">
        <v>119</v>
      </c>
      <c r="E74" t="s">
        <v>120</v>
      </c>
      <c r="F74" t="s">
        <v>147</v>
      </c>
      <c r="G74" t="s">
        <v>148</v>
      </c>
      <c r="H74">
        <v>6.6195276064389904E-4</v>
      </c>
      <c r="I74">
        <v>7.0683824910764597E-3</v>
      </c>
      <c r="J74">
        <v>3.57685773048377E-4</v>
      </c>
      <c r="K74">
        <v>1.13549266187867E-3</v>
      </c>
      <c r="L74">
        <v>5.6181879471141197E-4</v>
      </c>
      <c r="M74">
        <v>1.6466326362588499E-4</v>
      </c>
      <c r="N74">
        <v>0</v>
      </c>
      <c r="O74">
        <v>6.5553930714537805E-4</v>
      </c>
      <c r="P74">
        <v>2.57831204272631E-3</v>
      </c>
      <c r="Q74">
        <v>3.4347399411187398E-3</v>
      </c>
      <c r="R74">
        <v>2.2328073831497501E-3</v>
      </c>
      <c r="S74">
        <v>8.0913470495861204E-3</v>
      </c>
      <c r="T74">
        <v>6.0721598531384598E-3</v>
      </c>
      <c r="U74">
        <v>8.8869673824278203E-4</v>
      </c>
      <c r="V74">
        <v>1.16011224190644E-2</v>
      </c>
      <c r="W74">
        <v>2.9746708992829701E-3</v>
      </c>
      <c r="X74">
        <v>4.8409811055040502E-3</v>
      </c>
      <c r="Y74">
        <v>2.53242407249968E-4</v>
      </c>
      <c r="Z74">
        <v>3.2930129438231599E-3</v>
      </c>
      <c r="AA74">
        <v>3.6531904529956199E-3</v>
      </c>
      <c r="AB74">
        <v>1.9783068422129799E-3</v>
      </c>
      <c r="AC74">
        <v>2.7049873203719398E-4</v>
      </c>
      <c r="AD74">
        <v>1.13399534142454E-3</v>
      </c>
      <c r="AE74">
        <v>0</v>
      </c>
      <c r="AF74">
        <v>0</v>
      </c>
      <c r="AG74">
        <v>5.9140102903779098E-5</v>
      </c>
      <c r="AH74">
        <v>3.5127160320359699E-4</v>
      </c>
      <c r="AI74">
        <v>0</v>
      </c>
      <c r="AJ74">
        <v>4.5445249835260998E-4</v>
      </c>
      <c r="AK74">
        <v>8.3594566353187001E-4</v>
      </c>
      <c r="AL74">
        <v>1.1264136491296599E-3</v>
      </c>
      <c r="AM74">
        <v>0</v>
      </c>
      <c r="AN74" t="s">
        <v>308</v>
      </c>
    </row>
    <row r="75" spans="1:40" x14ac:dyDescent="0.2">
      <c r="A75" t="s">
        <v>309</v>
      </c>
      <c r="B75" t="s">
        <v>93</v>
      </c>
      <c r="C75" t="s">
        <v>94</v>
      </c>
      <c r="D75" t="s">
        <v>95</v>
      </c>
      <c r="E75" t="s">
        <v>212</v>
      </c>
      <c r="F75" t="s">
        <v>310</v>
      </c>
      <c r="G75" t="s">
        <v>311</v>
      </c>
      <c r="H75">
        <v>2.1062133293215E-4</v>
      </c>
      <c r="I75">
        <v>0</v>
      </c>
      <c r="J75">
        <v>0</v>
      </c>
      <c r="K75">
        <v>0</v>
      </c>
      <c r="L75">
        <v>0</v>
      </c>
      <c r="M75">
        <v>4.5282397497118401E-4</v>
      </c>
      <c r="N75">
        <v>0</v>
      </c>
      <c r="O75">
        <v>0</v>
      </c>
      <c r="P75">
        <v>2.9633846205360899E-3</v>
      </c>
      <c r="Q75">
        <v>7.1371219555714201E-4</v>
      </c>
      <c r="R75">
        <v>0</v>
      </c>
      <c r="S75">
        <v>0</v>
      </c>
      <c r="T75">
        <v>4.0245710654522402E-3</v>
      </c>
      <c r="U75">
        <v>6.4850843060959801E-4</v>
      </c>
      <c r="V75">
        <v>0</v>
      </c>
      <c r="W75">
        <v>0</v>
      </c>
      <c r="X75">
        <v>2.8752493838751299E-3</v>
      </c>
      <c r="Y75">
        <v>0</v>
      </c>
      <c r="Z75">
        <v>2.9343679697434101E-4</v>
      </c>
      <c r="AA75">
        <v>0</v>
      </c>
      <c r="AB75">
        <v>0</v>
      </c>
      <c r="AC75">
        <v>1.1158072696534199E-3</v>
      </c>
      <c r="AD75">
        <v>5.82321932082874E-4</v>
      </c>
      <c r="AE75">
        <v>1.1491747736323799E-3</v>
      </c>
      <c r="AF75">
        <v>2.3181878394489301E-4</v>
      </c>
      <c r="AG75">
        <v>1.2419421609793601E-3</v>
      </c>
      <c r="AH75">
        <v>0</v>
      </c>
      <c r="AI75">
        <v>1.6579761596587899E-2</v>
      </c>
      <c r="AJ75">
        <v>1.18157649571679E-3</v>
      </c>
      <c r="AK75">
        <v>0</v>
      </c>
      <c r="AL75">
        <v>0</v>
      </c>
      <c r="AM75">
        <v>0</v>
      </c>
      <c r="AN75" t="s">
        <v>312</v>
      </c>
    </row>
    <row r="76" spans="1:40" x14ac:dyDescent="0.2">
      <c r="A76" t="s">
        <v>313</v>
      </c>
      <c r="B76" t="s">
        <v>93</v>
      </c>
      <c r="C76" t="s">
        <v>118</v>
      </c>
      <c r="D76" t="s">
        <v>119</v>
      </c>
      <c r="E76" t="s">
        <v>120</v>
      </c>
      <c r="F76" t="s">
        <v>143</v>
      </c>
      <c r="G76" t="s">
        <v>144</v>
      </c>
      <c r="H76">
        <v>0</v>
      </c>
      <c r="I76">
        <v>0</v>
      </c>
      <c r="J76">
        <v>1.18483412322275E-3</v>
      </c>
      <c r="K76">
        <v>0</v>
      </c>
      <c r="L76">
        <v>4.3447320124349199E-3</v>
      </c>
      <c r="M76">
        <v>0</v>
      </c>
      <c r="N76">
        <v>6.1909921064850603E-4</v>
      </c>
      <c r="O76">
        <v>8.1690282890424099E-3</v>
      </c>
      <c r="P76">
        <v>0</v>
      </c>
      <c r="Q76">
        <v>8.0292622000178396E-4</v>
      </c>
      <c r="R76">
        <v>0</v>
      </c>
      <c r="S76">
        <v>0</v>
      </c>
      <c r="T76">
        <v>1.7651627480053699E-3</v>
      </c>
      <c r="U76">
        <v>4.27535187587068E-3</v>
      </c>
      <c r="V76">
        <v>1.04703270930184E-3</v>
      </c>
      <c r="W76">
        <v>5.3499678113969901E-3</v>
      </c>
      <c r="X76">
        <v>5.3104095763408096E-3</v>
      </c>
      <c r="Y76">
        <v>0</v>
      </c>
      <c r="Z76">
        <v>0</v>
      </c>
      <c r="AA76">
        <v>1.33950316609839E-3</v>
      </c>
      <c r="AB76">
        <v>1.43938877140323E-2</v>
      </c>
      <c r="AC76">
        <v>0</v>
      </c>
      <c r="AD76">
        <v>9.4703935270320002E-3</v>
      </c>
      <c r="AE76">
        <v>0</v>
      </c>
      <c r="AF76">
        <v>0</v>
      </c>
      <c r="AG76">
        <v>4.90862854101366E-3</v>
      </c>
      <c r="AH76">
        <v>6.67416046086834E-4</v>
      </c>
      <c r="AI76">
        <v>0</v>
      </c>
      <c r="AJ76">
        <v>4.5445249835261003E-3</v>
      </c>
      <c r="AK76">
        <v>0</v>
      </c>
      <c r="AL76">
        <v>0</v>
      </c>
      <c r="AM76">
        <v>0</v>
      </c>
      <c r="AN76" t="s">
        <v>314</v>
      </c>
    </row>
    <row r="77" spans="1:40" x14ac:dyDescent="0.2">
      <c r="A77" t="s">
        <v>315</v>
      </c>
      <c r="B77" t="s">
        <v>93</v>
      </c>
      <c r="C77" t="s">
        <v>94</v>
      </c>
      <c r="D77" t="s">
        <v>132</v>
      </c>
      <c r="E77" t="s">
        <v>163</v>
      </c>
      <c r="F77" t="s">
        <v>316</v>
      </c>
      <c r="G77" t="s">
        <v>317</v>
      </c>
      <c r="H77">
        <v>0</v>
      </c>
      <c r="I77">
        <v>0</v>
      </c>
      <c r="J77">
        <v>6.9301618528122999E-4</v>
      </c>
      <c r="K77">
        <v>0</v>
      </c>
      <c r="L77">
        <v>0</v>
      </c>
      <c r="M77">
        <v>0</v>
      </c>
      <c r="N77">
        <v>5.1849558891812397E-3</v>
      </c>
      <c r="O77">
        <v>0</v>
      </c>
      <c r="P77">
        <v>0</v>
      </c>
      <c r="Q77">
        <v>8.4307253100187295E-3</v>
      </c>
      <c r="R77">
        <v>0</v>
      </c>
      <c r="S77">
        <v>2.6616273189428001E-4</v>
      </c>
      <c r="T77">
        <v>4.4799830544376203E-2</v>
      </c>
      <c r="U77">
        <v>1.58524283037902E-3</v>
      </c>
      <c r="V77">
        <v>0</v>
      </c>
      <c r="W77">
        <v>1.3319421937087899E-3</v>
      </c>
      <c r="X77">
        <v>2.34714235418378E-4</v>
      </c>
      <c r="Y77">
        <v>0</v>
      </c>
      <c r="Z77">
        <v>0</v>
      </c>
      <c r="AA77">
        <v>0</v>
      </c>
      <c r="AB77">
        <v>3.8883962071082599E-3</v>
      </c>
      <c r="AC77">
        <v>2.5021132713440399E-3</v>
      </c>
      <c r="AD77">
        <v>7.35564545788893E-4</v>
      </c>
      <c r="AE77">
        <v>0</v>
      </c>
      <c r="AF77">
        <v>0</v>
      </c>
      <c r="AG77">
        <v>7.8853470538372097E-4</v>
      </c>
      <c r="AH77">
        <v>0</v>
      </c>
      <c r="AI77">
        <v>0</v>
      </c>
      <c r="AJ77">
        <v>1.4315253698107199E-3</v>
      </c>
      <c r="AK77">
        <v>0</v>
      </c>
      <c r="AL77">
        <v>0</v>
      </c>
      <c r="AM77">
        <v>0</v>
      </c>
      <c r="AN77" t="s">
        <v>318</v>
      </c>
    </row>
    <row r="78" spans="1:40" x14ac:dyDescent="0.2">
      <c r="A78" t="s">
        <v>319</v>
      </c>
      <c r="B78" t="s">
        <v>93</v>
      </c>
      <c r="C78" t="s">
        <v>94</v>
      </c>
      <c r="D78" t="s">
        <v>132</v>
      </c>
      <c r="E78" t="s">
        <v>133</v>
      </c>
      <c r="F78" t="s">
        <v>134</v>
      </c>
      <c r="G78" t="s">
        <v>279</v>
      </c>
      <c r="H78">
        <v>4.5133142771174999E-4</v>
      </c>
      <c r="I78">
        <v>0</v>
      </c>
      <c r="J78">
        <v>7.6008226772780101E-4</v>
      </c>
      <c r="K78">
        <v>5.9613364748630296E-4</v>
      </c>
      <c r="L78">
        <v>0</v>
      </c>
      <c r="M78">
        <v>9.879795817553101E-4</v>
      </c>
      <c r="N78">
        <v>3.4824330598978502E-3</v>
      </c>
      <c r="O78">
        <v>1.41193081539005E-3</v>
      </c>
      <c r="P78">
        <v>1.4565788812804499E-3</v>
      </c>
      <c r="Q78">
        <v>0</v>
      </c>
      <c r="R78">
        <v>2.61982732956237E-2</v>
      </c>
      <c r="S78">
        <v>5.4829522770221701E-3</v>
      </c>
      <c r="T78">
        <v>0</v>
      </c>
      <c r="U78">
        <v>1.3690733535091501E-3</v>
      </c>
      <c r="V78">
        <v>7.1198224232525004E-3</v>
      </c>
      <c r="W78">
        <v>0</v>
      </c>
      <c r="X78">
        <v>4.9876775026405304E-4</v>
      </c>
      <c r="Y78">
        <v>7.9590470849990095E-4</v>
      </c>
      <c r="Z78">
        <v>1.3824133546346699E-2</v>
      </c>
      <c r="AA78">
        <v>0</v>
      </c>
      <c r="AB78">
        <v>0</v>
      </c>
      <c r="AC78">
        <v>0</v>
      </c>
      <c r="AD78">
        <v>0</v>
      </c>
      <c r="AE78">
        <v>8.3414237879178097E-3</v>
      </c>
      <c r="AF78">
        <v>0</v>
      </c>
      <c r="AG78">
        <v>8.8710154355668605E-4</v>
      </c>
      <c r="AH78">
        <v>0</v>
      </c>
      <c r="AI78">
        <v>3.9446272943554798E-4</v>
      </c>
      <c r="AJ78">
        <v>0</v>
      </c>
      <c r="AK78">
        <v>2.0202020202020202E-3</v>
      </c>
      <c r="AL78">
        <v>4.3554661099680099E-4</v>
      </c>
      <c r="AM78">
        <v>0</v>
      </c>
      <c r="AN78" t="s">
        <v>320</v>
      </c>
    </row>
    <row r="79" spans="1:40" x14ac:dyDescent="0.2">
      <c r="A79" t="s">
        <v>321</v>
      </c>
      <c r="B79" t="s">
        <v>93</v>
      </c>
      <c r="C79" t="s">
        <v>94</v>
      </c>
      <c r="D79" t="s">
        <v>132</v>
      </c>
      <c r="E79" t="s">
        <v>133</v>
      </c>
      <c r="F79" t="s">
        <v>134</v>
      </c>
      <c r="G79" t="s">
        <v>156</v>
      </c>
      <c r="H79">
        <v>0</v>
      </c>
      <c r="I79">
        <v>0</v>
      </c>
      <c r="J79">
        <v>0</v>
      </c>
      <c r="K79">
        <v>1.0929116870582199E-2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5.0257570046488196E-4</v>
      </c>
      <c r="W79">
        <v>0</v>
      </c>
      <c r="X79">
        <v>0</v>
      </c>
      <c r="Y79">
        <v>0</v>
      </c>
      <c r="Z79">
        <v>3.8472824492191297E-2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1.04493207941484E-2</v>
      </c>
      <c r="AL79">
        <v>2.2227896009491899E-3</v>
      </c>
      <c r="AM79">
        <v>0</v>
      </c>
      <c r="AN79" t="s">
        <v>322</v>
      </c>
    </row>
    <row r="80" spans="1:40" x14ac:dyDescent="0.2">
      <c r="A80" t="s">
        <v>323</v>
      </c>
      <c r="B80" t="s">
        <v>93</v>
      </c>
      <c r="C80" t="s">
        <v>94</v>
      </c>
      <c r="D80" t="s">
        <v>95</v>
      </c>
      <c r="E80" t="s">
        <v>212</v>
      </c>
      <c r="F80" t="s">
        <v>310</v>
      </c>
      <c r="G80" t="s">
        <v>324</v>
      </c>
      <c r="H80">
        <v>9.0266285542349903E-5</v>
      </c>
      <c r="I80">
        <v>0</v>
      </c>
      <c r="J80">
        <v>0</v>
      </c>
      <c r="K80">
        <v>1.53291509353621E-3</v>
      </c>
      <c r="L80">
        <v>0</v>
      </c>
      <c r="M80">
        <v>0</v>
      </c>
      <c r="N80">
        <v>2.4763968425940302E-3</v>
      </c>
      <c r="O80">
        <v>0</v>
      </c>
      <c r="P80">
        <v>6.6969143966917206E-5</v>
      </c>
      <c r="Q80">
        <v>0</v>
      </c>
      <c r="R80">
        <v>2.2179220005954198E-2</v>
      </c>
      <c r="S80">
        <v>0</v>
      </c>
      <c r="T80">
        <v>0</v>
      </c>
      <c r="U80">
        <v>2.0416006148820699E-3</v>
      </c>
      <c r="V80">
        <v>0</v>
      </c>
      <c r="W80">
        <v>3.5518458498901102E-3</v>
      </c>
      <c r="X80">
        <v>0</v>
      </c>
      <c r="Y80">
        <v>4.8839607112493905E-4</v>
      </c>
      <c r="Z80">
        <v>0</v>
      </c>
      <c r="AA80">
        <v>1.33950316609839E-3</v>
      </c>
      <c r="AB80">
        <v>0</v>
      </c>
      <c r="AC80">
        <v>1.01437024513948E-4</v>
      </c>
      <c r="AD80">
        <v>7.5088880715949496E-3</v>
      </c>
      <c r="AE80">
        <v>1.5850686532860501E-4</v>
      </c>
      <c r="AF80">
        <v>7.7824877467214202E-4</v>
      </c>
      <c r="AG80">
        <v>1.2813688962485499E-3</v>
      </c>
      <c r="AH80">
        <v>1.65097653505691E-3</v>
      </c>
      <c r="AI80">
        <v>8.1481207549030498E-3</v>
      </c>
      <c r="AJ80">
        <v>3.2947806130564201E-3</v>
      </c>
      <c r="AK80">
        <v>0</v>
      </c>
      <c r="AL80">
        <v>5.8573509754742195E-4</v>
      </c>
      <c r="AM80">
        <v>0</v>
      </c>
      <c r="AN80" t="s">
        <v>325</v>
      </c>
    </row>
    <row r="81" spans="1:40" x14ac:dyDescent="0.2">
      <c r="A81" t="s">
        <v>326</v>
      </c>
      <c r="B81" t="s">
        <v>93</v>
      </c>
      <c r="C81" t="s">
        <v>94</v>
      </c>
      <c r="D81" t="s">
        <v>132</v>
      </c>
      <c r="E81" t="s">
        <v>133</v>
      </c>
      <c r="F81" t="s">
        <v>134</v>
      </c>
      <c r="G81" t="s">
        <v>327</v>
      </c>
      <c r="H81">
        <v>1.5044380923724999E-4</v>
      </c>
      <c r="I81">
        <v>1.17414991546121E-4</v>
      </c>
      <c r="J81">
        <v>0</v>
      </c>
      <c r="K81">
        <v>1.15820251511625E-2</v>
      </c>
      <c r="L81">
        <v>4.4945503576912998E-4</v>
      </c>
      <c r="M81">
        <v>6.9981887041001105E-4</v>
      </c>
      <c r="N81">
        <v>2.4763968425940302E-3</v>
      </c>
      <c r="O81">
        <v>0</v>
      </c>
      <c r="P81">
        <v>1.97558974702406E-3</v>
      </c>
      <c r="Q81">
        <v>0</v>
      </c>
      <c r="R81">
        <v>4.01905328966954E-3</v>
      </c>
      <c r="S81">
        <v>6.4677543850310097E-3</v>
      </c>
      <c r="T81">
        <v>0</v>
      </c>
      <c r="U81">
        <v>1.27299803045588E-3</v>
      </c>
      <c r="V81">
        <v>9.6327009255769102E-4</v>
      </c>
      <c r="W81">
        <v>0</v>
      </c>
      <c r="X81">
        <v>0</v>
      </c>
      <c r="Y81">
        <v>2.5866903026246801E-3</v>
      </c>
      <c r="Z81">
        <v>6.9772749502787597E-3</v>
      </c>
      <c r="AA81">
        <v>7.3063809059912296E-4</v>
      </c>
      <c r="AB81">
        <v>3.4108738658844399E-4</v>
      </c>
      <c r="AC81">
        <v>1.5891800507185101E-3</v>
      </c>
      <c r="AD81">
        <v>3.37133750153243E-4</v>
      </c>
      <c r="AE81">
        <v>9.9066790830377804E-5</v>
      </c>
      <c r="AF81">
        <v>0</v>
      </c>
      <c r="AG81">
        <v>5.7168766140319705E-4</v>
      </c>
      <c r="AH81">
        <v>0</v>
      </c>
      <c r="AI81">
        <v>1.4792352353833099E-4</v>
      </c>
      <c r="AJ81">
        <v>6.1351087277602295E-4</v>
      </c>
      <c r="AK81">
        <v>3.0651340996168601E-3</v>
      </c>
      <c r="AL81">
        <v>4.4155415045882603E-3</v>
      </c>
      <c r="AM81">
        <v>0</v>
      </c>
      <c r="AN81" t="s">
        <v>328</v>
      </c>
    </row>
    <row r="82" spans="1:40" x14ac:dyDescent="0.2">
      <c r="A82" t="s">
        <v>329</v>
      </c>
      <c r="B82" t="s">
        <v>93</v>
      </c>
      <c r="C82" t="s">
        <v>94</v>
      </c>
      <c r="D82" t="s">
        <v>132</v>
      </c>
      <c r="E82" t="s">
        <v>133</v>
      </c>
      <c r="F82" t="s">
        <v>134</v>
      </c>
      <c r="G82" t="s">
        <v>156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4.7376966277181902E-2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 t="s">
        <v>330</v>
      </c>
    </row>
    <row r="83" spans="1:40" x14ac:dyDescent="0.2">
      <c r="A83" t="s">
        <v>331</v>
      </c>
      <c r="B83" t="s">
        <v>93</v>
      </c>
      <c r="C83" t="s">
        <v>94</v>
      </c>
      <c r="D83" t="s">
        <v>132</v>
      </c>
      <c r="E83" t="s">
        <v>133</v>
      </c>
      <c r="F83" t="s">
        <v>134</v>
      </c>
      <c r="G83" t="s">
        <v>332</v>
      </c>
      <c r="H83">
        <v>3.7610952309312501E-3</v>
      </c>
      <c r="I83">
        <v>0</v>
      </c>
      <c r="J83">
        <v>2.6826432978628301E-3</v>
      </c>
      <c r="K83">
        <v>0</v>
      </c>
      <c r="L83">
        <v>2.1349114199033701E-3</v>
      </c>
      <c r="M83">
        <v>0</v>
      </c>
      <c r="N83">
        <v>7.0422535211267599E-3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2.57001489167507E-3</v>
      </c>
      <c r="V83">
        <v>0</v>
      </c>
      <c r="W83">
        <v>1.9535152174395601E-3</v>
      </c>
      <c r="X83">
        <v>0</v>
      </c>
      <c r="Y83">
        <v>0</v>
      </c>
      <c r="Z83">
        <v>4.17332333474618E-3</v>
      </c>
      <c r="AA83">
        <v>3.5314174378957598E-3</v>
      </c>
      <c r="AB83">
        <v>4.0248311617436397E-3</v>
      </c>
      <c r="AC83">
        <v>1.2138630600169099E-2</v>
      </c>
      <c r="AD83">
        <v>2.1760451146254798E-3</v>
      </c>
      <c r="AE83">
        <v>0</v>
      </c>
      <c r="AF83">
        <v>0</v>
      </c>
      <c r="AG83">
        <v>3.5286928065921502E-3</v>
      </c>
      <c r="AH83">
        <v>0</v>
      </c>
      <c r="AI83">
        <v>0</v>
      </c>
      <c r="AJ83">
        <v>3.0902769887977501E-3</v>
      </c>
      <c r="AK83">
        <v>0</v>
      </c>
      <c r="AL83">
        <v>1.6520733520568299E-4</v>
      </c>
      <c r="AM83">
        <v>0</v>
      </c>
      <c r="AN83" t="s">
        <v>333</v>
      </c>
    </row>
    <row r="84" spans="1:40" x14ac:dyDescent="0.2">
      <c r="A84" t="s">
        <v>334</v>
      </c>
      <c r="B84" t="s">
        <v>93</v>
      </c>
      <c r="C84" t="s">
        <v>94</v>
      </c>
      <c r="D84" t="s">
        <v>132</v>
      </c>
      <c r="E84" t="s">
        <v>133</v>
      </c>
      <c r="F84" t="s">
        <v>134</v>
      </c>
      <c r="G84" t="s">
        <v>153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2.2128233419149199E-2</v>
      </c>
      <c r="AE84">
        <v>0</v>
      </c>
      <c r="AF84">
        <v>0</v>
      </c>
      <c r="AG84">
        <v>1.51990064462712E-2</v>
      </c>
      <c r="AH84">
        <v>1.7563580160179901E-3</v>
      </c>
      <c r="AI84">
        <v>0</v>
      </c>
      <c r="AJ84">
        <v>0</v>
      </c>
      <c r="AK84">
        <v>0</v>
      </c>
      <c r="AL84">
        <v>0</v>
      </c>
      <c r="AM84">
        <v>0</v>
      </c>
      <c r="AN84" t="s">
        <v>335</v>
      </c>
    </row>
    <row r="85" spans="1:40" x14ac:dyDescent="0.2">
      <c r="A85" t="s">
        <v>336</v>
      </c>
      <c r="B85" t="s">
        <v>93</v>
      </c>
      <c r="C85" t="s">
        <v>94</v>
      </c>
      <c r="D85" t="s">
        <v>132</v>
      </c>
      <c r="E85" t="s">
        <v>133</v>
      </c>
      <c r="F85" t="s">
        <v>134</v>
      </c>
      <c r="G85" t="s">
        <v>138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2.35525024533857E-2</v>
      </c>
      <c r="R85">
        <v>0</v>
      </c>
      <c r="S85">
        <v>0</v>
      </c>
      <c r="T85">
        <v>0</v>
      </c>
      <c r="U85">
        <v>3.84301292213095E-3</v>
      </c>
      <c r="V85">
        <v>0</v>
      </c>
      <c r="W85">
        <v>0</v>
      </c>
      <c r="X85">
        <v>0</v>
      </c>
      <c r="Y85">
        <v>0</v>
      </c>
      <c r="Z85">
        <v>0</v>
      </c>
      <c r="AA85">
        <v>5.27277155382367E-2</v>
      </c>
      <c r="AB85">
        <v>0</v>
      </c>
      <c r="AC85">
        <v>1.38630600169062E-3</v>
      </c>
      <c r="AD85">
        <v>2.3905847738139E-3</v>
      </c>
      <c r="AE85">
        <v>0</v>
      </c>
      <c r="AF85">
        <v>0</v>
      </c>
      <c r="AG85">
        <v>5.4014627318784902E-3</v>
      </c>
      <c r="AH85">
        <v>6.3228888576647498E-4</v>
      </c>
      <c r="AI85">
        <v>0</v>
      </c>
      <c r="AJ85">
        <v>0</v>
      </c>
      <c r="AK85">
        <v>0</v>
      </c>
      <c r="AL85">
        <v>0</v>
      </c>
      <c r="AM85">
        <v>0</v>
      </c>
      <c r="AN85" t="s">
        <v>337</v>
      </c>
    </row>
    <row r="86" spans="1:40" x14ac:dyDescent="0.2">
      <c r="A86" t="s">
        <v>338</v>
      </c>
      <c r="B86" t="s">
        <v>93</v>
      </c>
      <c r="C86" t="s">
        <v>118</v>
      </c>
      <c r="D86" t="s">
        <v>119</v>
      </c>
      <c r="E86" t="s">
        <v>120</v>
      </c>
      <c r="F86" t="s">
        <v>147</v>
      </c>
      <c r="G86" t="s">
        <v>148</v>
      </c>
      <c r="H86">
        <v>1.0831954265082E-3</v>
      </c>
      <c r="I86">
        <v>0</v>
      </c>
      <c r="J86">
        <v>0</v>
      </c>
      <c r="K86">
        <v>0</v>
      </c>
      <c r="L86">
        <v>1.8802202329675301E-2</v>
      </c>
      <c r="M86">
        <v>0</v>
      </c>
      <c r="N86">
        <v>4.6432440798637999E-4</v>
      </c>
      <c r="O86">
        <v>0</v>
      </c>
      <c r="P86">
        <v>0</v>
      </c>
      <c r="Q86">
        <v>1.91810152555982E-3</v>
      </c>
      <c r="R86">
        <v>0</v>
      </c>
      <c r="S86">
        <v>2.12930185515424E-4</v>
      </c>
      <c r="T86">
        <v>8.1197486408246804E-4</v>
      </c>
      <c r="U86">
        <v>0</v>
      </c>
      <c r="V86">
        <v>4.60694392092809E-4</v>
      </c>
      <c r="W86">
        <v>1.2209470108997299E-3</v>
      </c>
      <c r="X86">
        <v>8.1563196807886394E-3</v>
      </c>
      <c r="Y86">
        <v>0</v>
      </c>
      <c r="Z86">
        <v>0</v>
      </c>
      <c r="AA86">
        <v>3.8967364831953202E-3</v>
      </c>
      <c r="AB86">
        <v>0</v>
      </c>
      <c r="AC86">
        <v>0</v>
      </c>
      <c r="AD86">
        <v>5.73127375260512E-3</v>
      </c>
      <c r="AE86">
        <v>0</v>
      </c>
      <c r="AF86">
        <v>0</v>
      </c>
      <c r="AG86">
        <v>6.8602519368383703E-3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 t="s">
        <v>339</v>
      </c>
    </row>
    <row r="87" spans="1:40" x14ac:dyDescent="0.2">
      <c r="A87" t="s">
        <v>340</v>
      </c>
      <c r="B87" t="s">
        <v>93</v>
      </c>
      <c r="C87" t="s">
        <v>94</v>
      </c>
      <c r="D87" t="s">
        <v>132</v>
      </c>
      <c r="E87" t="s">
        <v>133</v>
      </c>
      <c r="F87" t="s">
        <v>134</v>
      </c>
      <c r="G87" t="s">
        <v>135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4.6558638453261997E-2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 t="s">
        <v>341</v>
      </c>
    </row>
    <row r="88" spans="1:40" x14ac:dyDescent="0.2">
      <c r="A88" t="s">
        <v>342</v>
      </c>
      <c r="B88" t="s">
        <v>93</v>
      </c>
      <c r="C88" t="s">
        <v>94</v>
      </c>
      <c r="D88" t="s">
        <v>132</v>
      </c>
      <c r="E88" t="s">
        <v>133</v>
      </c>
      <c r="F88" t="s">
        <v>134</v>
      </c>
      <c r="G88" t="s">
        <v>153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2.80160884468309E-2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 t="s">
        <v>343</v>
      </c>
    </row>
    <row r="89" spans="1:40" x14ac:dyDescent="0.2">
      <c r="A89" t="s">
        <v>344</v>
      </c>
      <c r="B89" t="s">
        <v>93</v>
      </c>
      <c r="C89" t="s">
        <v>118</v>
      </c>
      <c r="D89" t="s">
        <v>119</v>
      </c>
      <c r="E89" t="s">
        <v>120</v>
      </c>
      <c r="F89" t="s">
        <v>147</v>
      </c>
      <c r="G89" t="s">
        <v>148</v>
      </c>
      <c r="H89">
        <v>1.7451481871521E-3</v>
      </c>
      <c r="I89">
        <v>0</v>
      </c>
      <c r="J89">
        <v>3.1297505141732998E-4</v>
      </c>
      <c r="K89">
        <v>0</v>
      </c>
      <c r="L89">
        <v>1.0487284167946401E-3</v>
      </c>
      <c r="M89">
        <v>0</v>
      </c>
      <c r="N89">
        <v>3.0954960532425298E-3</v>
      </c>
      <c r="O89">
        <v>0</v>
      </c>
      <c r="P89">
        <v>0</v>
      </c>
      <c r="Q89">
        <v>4.8175573200107099E-3</v>
      </c>
      <c r="R89">
        <v>0</v>
      </c>
      <c r="S89">
        <v>0</v>
      </c>
      <c r="T89">
        <v>3.49502224105062E-3</v>
      </c>
      <c r="U89">
        <v>2.1616947686986599E-3</v>
      </c>
      <c r="V89">
        <v>0</v>
      </c>
      <c r="W89">
        <v>5.4831620307678602E-3</v>
      </c>
      <c r="X89">
        <v>1.93639244220162E-3</v>
      </c>
      <c r="Y89">
        <v>0</v>
      </c>
      <c r="Z89">
        <v>0</v>
      </c>
      <c r="AA89">
        <v>2.6790063321967899E-3</v>
      </c>
      <c r="AB89">
        <v>7.2310525956750102E-3</v>
      </c>
      <c r="AC89">
        <v>2.5697379543533402E-3</v>
      </c>
      <c r="AD89">
        <v>3.7084712516856702E-3</v>
      </c>
      <c r="AE89">
        <v>0</v>
      </c>
      <c r="AF89">
        <v>0</v>
      </c>
      <c r="AG89">
        <v>3.2132789244386601E-3</v>
      </c>
      <c r="AH89">
        <v>0</v>
      </c>
      <c r="AI89">
        <v>0</v>
      </c>
      <c r="AJ89">
        <v>3.5447294871503599E-3</v>
      </c>
      <c r="AK89">
        <v>0</v>
      </c>
      <c r="AL89">
        <v>0</v>
      </c>
      <c r="AM89">
        <v>0</v>
      </c>
      <c r="AN89" t="s">
        <v>345</v>
      </c>
    </row>
    <row r="90" spans="1:40" x14ac:dyDescent="0.2">
      <c r="A90" t="s">
        <v>346</v>
      </c>
      <c r="B90" t="s">
        <v>93</v>
      </c>
      <c r="C90" t="s">
        <v>94</v>
      </c>
      <c r="D90" t="s">
        <v>132</v>
      </c>
      <c r="E90" t="s">
        <v>133</v>
      </c>
      <c r="F90" t="s">
        <v>134</v>
      </c>
      <c r="G90" t="s">
        <v>279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2.2328073831497501E-3</v>
      </c>
      <c r="S90">
        <v>1.1444997471454E-3</v>
      </c>
      <c r="T90">
        <v>0</v>
      </c>
      <c r="U90">
        <v>9.8477206129605598E-4</v>
      </c>
      <c r="V90">
        <v>0</v>
      </c>
      <c r="W90">
        <v>0</v>
      </c>
      <c r="X90">
        <v>0</v>
      </c>
      <c r="Y90">
        <v>9.2252591212488495E-4</v>
      </c>
      <c r="Z90">
        <v>2.08666166737309E-3</v>
      </c>
      <c r="AA90">
        <v>0</v>
      </c>
      <c r="AB90">
        <v>0</v>
      </c>
      <c r="AC90">
        <v>1.18343195266272E-2</v>
      </c>
      <c r="AD90">
        <v>1.7530955007968599E-2</v>
      </c>
      <c r="AE90">
        <v>0</v>
      </c>
      <c r="AF90">
        <v>0</v>
      </c>
      <c r="AG90">
        <v>4.2186606738029101E-3</v>
      </c>
      <c r="AH90">
        <v>0</v>
      </c>
      <c r="AI90">
        <v>1.23269602948609E-4</v>
      </c>
      <c r="AJ90">
        <v>0</v>
      </c>
      <c r="AK90">
        <v>0</v>
      </c>
      <c r="AL90">
        <v>2.8535812444618002E-4</v>
      </c>
      <c r="AM90">
        <v>0</v>
      </c>
      <c r="AN90" t="s">
        <v>347</v>
      </c>
    </row>
    <row r="91" spans="1:40" x14ac:dyDescent="0.2">
      <c r="A91" t="s">
        <v>348</v>
      </c>
      <c r="B91" t="s">
        <v>93</v>
      </c>
      <c r="C91" t="s">
        <v>94</v>
      </c>
      <c r="D91" t="s">
        <v>132</v>
      </c>
      <c r="E91" t="s">
        <v>133</v>
      </c>
      <c r="F91" t="s">
        <v>134</v>
      </c>
      <c r="G91" t="s">
        <v>349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2.6041358645297399E-2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 t="s">
        <v>350</v>
      </c>
    </row>
    <row r="92" spans="1:40" x14ac:dyDescent="0.2">
      <c r="A92" t="s">
        <v>351</v>
      </c>
      <c r="B92" t="s">
        <v>93</v>
      </c>
      <c r="C92" t="s">
        <v>94</v>
      </c>
      <c r="D92" t="s">
        <v>132</v>
      </c>
      <c r="E92" t="s">
        <v>133</v>
      </c>
      <c r="F92" t="s">
        <v>134</v>
      </c>
      <c r="G92" t="s">
        <v>188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4.3004792801017197E-2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 t="s">
        <v>352</v>
      </c>
    </row>
    <row r="93" spans="1:40" x14ac:dyDescent="0.2">
      <c r="A93" t="s">
        <v>353</v>
      </c>
      <c r="B93" t="s">
        <v>93</v>
      </c>
      <c r="C93" t="s">
        <v>118</v>
      </c>
      <c r="D93" t="s">
        <v>119</v>
      </c>
      <c r="E93" t="s">
        <v>120</v>
      </c>
      <c r="F93" t="s">
        <v>143</v>
      </c>
      <c r="G93" t="s">
        <v>354</v>
      </c>
      <c r="H93">
        <v>8.7257409357604902E-4</v>
      </c>
      <c r="I93">
        <v>0</v>
      </c>
      <c r="J93">
        <v>3.2862380398819601E-3</v>
      </c>
      <c r="K93">
        <v>0</v>
      </c>
      <c r="L93">
        <v>1.0112738304805401E-3</v>
      </c>
      <c r="M93">
        <v>0</v>
      </c>
      <c r="N93">
        <v>6.8100913171335702E-3</v>
      </c>
      <c r="O93">
        <v>1.3615047148403999E-3</v>
      </c>
      <c r="P93">
        <v>0</v>
      </c>
      <c r="Q93">
        <v>1.6504594522258899E-3</v>
      </c>
      <c r="R93">
        <v>0</v>
      </c>
      <c r="S93">
        <v>0</v>
      </c>
      <c r="T93">
        <v>5.2954882440161E-3</v>
      </c>
      <c r="U93">
        <v>2.1616947686986599E-4</v>
      </c>
      <c r="V93">
        <v>0</v>
      </c>
      <c r="W93">
        <v>1.8425200346304999E-3</v>
      </c>
      <c r="X93">
        <v>7.7749090482337798E-3</v>
      </c>
      <c r="Y93">
        <v>0</v>
      </c>
      <c r="Z93">
        <v>0</v>
      </c>
      <c r="AA93">
        <v>0</v>
      </c>
      <c r="AB93">
        <v>1.6917934374786801E-2</v>
      </c>
      <c r="AC93">
        <v>0</v>
      </c>
      <c r="AD93">
        <v>3.9843079563564999E-4</v>
      </c>
      <c r="AE93">
        <v>0</v>
      </c>
      <c r="AF93">
        <v>0</v>
      </c>
      <c r="AG93">
        <v>0</v>
      </c>
      <c r="AH93">
        <v>1.51046789377547E-3</v>
      </c>
      <c r="AI93">
        <v>0</v>
      </c>
      <c r="AJ93">
        <v>2.8630507396214398E-3</v>
      </c>
      <c r="AK93">
        <v>0</v>
      </c>
      <c r="AL93">
        <v>0</v>
      </c>
      <c r="AM93">
        <v>0</v>
      </c>
      <c r="AN93" t="s">
        <v>355</v>
      </c>
    </row>
    <row r="94" spans="1:40" x14ac:dyDescent="0.2">
      <c r="A94" t="s">
        <v>356</v>
      </c>
      <c r="B94" t="s">
        <v>93</v>
      </c>
      <c r="C94" t="s">
        <v>118</v>
      </c>
      <c r="D94" t="s">
        <v>119</v>
      </c>
      <c r="E94" t="s">
        <v>120</v>
      </c>
      <c r="F94" t="s">
        <v>147</v>
      </c>
      <c r="G94" t="s">
        <v>148</v>
      </c>
      <c r="H94">
        <v>0</v>
      </c>
      <c r="I94">
        <v>0</v>
      </c>
      <c r="J94">
        <v>6.0359474201913596E-4</v>
      </c>
      <c r="K94">
        <v>0</v>
      </c>
      <c r="L94">
        <v>0</v>
      </c>
      <c r="M94">
        <v>0</v>
      </c>
      <c r="N94">
        <v>6.5779291131403796E-3</v>
      </c>
      <c r="O94">
        <v>3.0255660329786701E-4</v>
      </c>
      <c r="P94">
        <v>0</v>
      </c>
      <c r="Q94">
        <v>2.0519225622267802E-3</v>
      </c>
      <c r="R94">
        <v>1.4885382554331601E-3</v>
      </c>
      <c r="S94">
        <v>0</v>
      </c>
      <c r="T94">
        <v>5.64852079361717E-3</v>
      </c>
      <c r="U94">
        <v>2.44992073785848E-3</v>
      </c>
      <c r="V94">
        <v>0</v>
      </c>
      <c r="W94">
        <v>1.2875441205851699E-3</v>
      </c>
      <c r="X94">
        <v>4.7236239877948604E-3</v>
      </c>
      <c r="Y94">
        <v>0</v>
      </c>
      <c r="Z94">
        <v>7.82498125264908E-4</v>
      </c>
      <c r="AA94">
        <v>6.2104237700925501E-3</v>
      </c>
      <c r="AB94">
        <v>1.8418718875776001E-3</v>
      </c>
      <c r="AC94">
        <v>4.3956043956043999E-4</v>
      </c>
      <c r="AD94">
        <v>6.1297045482407695E-4</v>
      </c>
      <c r="AE94">
        <v>0</v>
      </c>
      <c r="AF94">
        <v>0</v>
      </c>
      <c r="AG94">
        <v>0</v>
      </c>
      <c r="AH94">
        <v>2.10762961922158E-4</v>
      </c>
      <c r="AI94">
        <v>0</v>
      </c>
      <c r="AJ94">
        <v>1.08386920857097E-2</v>
      </c>
      <c r="AK94">
        <v>0</v>
      </c>
      <c r="AL94">
        <v>0</v>
      </c>
      <c r="AM94">
        <v>0</v>
      </c>
      <c r="AN94" t="s">
        <v>357</v>
      </c>
    </row>
    <row r="95" spans="1:40" x14ac:dyDescent="0.2">
      <c r="A95" t="s">
        <v>358</v>
      </c>
      <c r="B95" t="s">
        <v>93</v>
      </c>
      <c r="C95" t="s">
        <v>94</v>
      </c>
      <c r="D95" t="s">
        <v>132</v>
      </c>
      <c r="E95" t="s">
        <v>133</v>
      </c>
      <c r="F95" t="s">
        <v>134</v>
      </c>
      <c r="G95" t="s">
        <v>156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1.07808910514987E-2</v>
      </c>
      <c r="Z95">
        <v>2.1779531153206601E-2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 t="s">
        <v>359</v>
      </c>
    </row>
    <row r="96" spans="1:40" x14ac:dyDescent="0.2">
      <c r="A96" t="s">
        <v>360</v>
      </c>
      <c r="B96" t="s">
        <v>93</v>
      </c>
      <c r="C96" t="s">
        <v>101</v>
      </c>
      <c r="D96" t="s">
        <v>102</v>
      </c>
      <c r="E96" t="s">
        <v>361</v>
      </c>
      <c r="F96" t="s">
        <v>362</v>
      </c>
      <c r="G96" t="s">
        <v>363</v>
      </c>
      <c r="H96">
        <v>1.2637279975929001E-3</v>
      </c>
      <c r="I96">
        <v>0</v>
      </c>
      <c r="J96">
        <v>6.2595010283465996E-4</v>
      </c>
      <c r="K96">
        <v>6.8129559712720397E-4</v>
      </c>
      <c r="L96">
        <v>5.2436420839731799E-4</v>
      </c>
      <c r="M96">
        <v>0</v>
      </c>
      <c r="N96">
        <v>0</v>
      </c>
      <c r="O96">
        <v>4.6392012505672899E-3</v>
      </c>
      <c r="P96">
        <v>2.8461886185939798E-3</v>
      </c>
      <c r="Q96">
        <v>4.0146311000089198E-4</v>
      </c>
      <c r="R96">
        <v>8.9312295325989896E-4</v>
      </c>
      <c r="S96">
        <v>1.03803465438769E-3</v>
      </c>
      <c r="T96">
        <v>2.5771376120878298E-3</v>
      </c>
      <c r="U96">
        <v>1.8974876303021601E-3</v>
      </c>
      <c r="V96">
        <v>0</v>
      </c>
      <c r="W96">
        <v>5.2611716651497298E-3</v>
      </c>
      <c r="X96">
        <v>3.4033564135664798E-3</v>
      </c>
      <c r="Y96">
        <v>0</v>
      </c>
      <c r="Z96">
        <v>8.4770630237031698E-4</v>
      </c>
      <c r="AA96">
        <v>0</v>
      </c>
      <c r="AB96">
        <v>0</v>
      </c>
      <c r="AC96">
        <v>3.3812341504649198E-4</v>
      </c>
      <c r="AD96">
        <v>3.9843079563564999E-4</v>
      </c>
      <c r="AE96">
        <v>2.3776029799290699E-4</v>
      </c>
      <c r="AF96">
        <v>0</v>
      </c>
      <c r="AG96">
        <v>1.2616555286139499E-3</v>
      </c>
      <c r="AH96">
        <v>0</v>
      </c>
      <c r="AI96">
        <v>4.9307841179443599E-5</v>
      </c>
      <c r="AJ96">
        <v>1.29518962030494E-3</v>
      </c>
      <c r="AK96">
        <v>5.5033089515848102E-3</v>
      </c>
      <c r="AL96">
        <v>8.4105552468347804E-4</v>
      </c>
      <c r="AM96">
        <v>0</v>
      </c>
      <c r="AN96" t="s">
        <v>364</v>
      </c>
    </row>
    <row r="97" spans="1:40" x14ac:dyDescent="0.2">
      <c r="A97" t="s">
        <v>365</v>
      </c>
      <c r="B97" t="s">
        <v>93</v>
      </c>
      <c r="C97" t="s">
        <v>94</v>
      </c>
      <c r="D97" t="s">
        <v>132</v>
      </c>
      <c r="E97" t="s">
        <v>133</v>
      </c>
      <c r="F97" t="s">
        <v>134</v>
      </c>
      <c r="G97" t="s">
        <v>153</v>
      </c>
      <c r="H97">
        <v>0</v>
      </c>
      <c r="I97">
        <v>0</v>
      </c>
      <c r="J97">
        <v>0</v>
      </c>
      <c r="K97">
        <v>2.7053112669259399E-2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4.2803718666927001E-3</v>
      </c>
      <c r="AM97">
        <v>0</v>
      </c>
      <c r="AN97" t="s">
        <v>366</v>
      </c>
    </row>
    <row r="98" spans="1:40" x14ac:dyDescent="0.2">
      <c r="A98" t="s">
        <v>367</v>
      </c>
      <c r="B98" t="s">
        <v>93</v>
      </c>
      <c r="C98" t="s">
        <v>94</v>
      </c>
      <c r="D98" t="s">
        <v>132</v>
      </c>
      <c r="E98" t="s">
        <v>133</v>
      </c>
      <c r="F98" t="s">
        <v>134</v>
      </c>
      <c r="G98" t="s">
        <v>228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2.8742877313297399E-3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4.1923189680445602E-2</v>
      </c>
      <c r="W98">
        <v>0</v>
      </c>
      <c r="X98">
        <v>3.6967492078394601E-3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7.2939460247994198E-4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 t="s">
        <v>368</v>
      </c>
    </row>
    <row r="99" spans="1:40" x14ac:dyDescent="0.2">
      <c r="A99" t="s">
        <v>369</v>
      </c>
      <c r="B99" t="s">
        <v>93</v>
      </c>
      <c r="C99" t="s">
        <v>177</v>
      </c>
      <c r="D99" t="s">
        <v>178</v>
      </c>
      <c r="E99" t="s">
        <v>179</v>
      </c>
      <c r="F99" t="s">
        <v>180</v>
      </c>
      <c r="G99" t="s">
        <v>181</v>
      </c>
      <c r="H99">
        <v>0</v>
      </c>
      <c r="I99">
        <v>1.31504790531655E-3</v>
      </c>
      <c r="J99">
        <v>0</v>
      </c>
      <c r="K99">
        <v>3.6903511511056901E-4</v>
      </c>
      <c r="L99">
        <v>0</v>
      </c>
      <c r="M99">
        <v>3.7049234315824102E-4</v>
      </c>
      <c r="N99">
        <v>0</v>
      </c>
      <c r="O99">
        <v>0</v>
      </c>
      <c r="P99">
        <v>0</v>
      </c>
      <c r="Q99">
        <v>0</v>
      </c>
      <c r="R99">
        <v>0</v>
      </c>
      <c r="S99">
        <v>1.17111602033483E-3</v>
      </c>
      <c r="T99">
        <v>0</v>
      </c>
      <c r="U99">
        <v>0</v>
      </c>
      <c r="V99">
        <v>0</v>
      </c>
      <c r="W99">
        <v>0</v>
      </c>
      <c r="X99">
        <v>0</v>
      </c>
      <c r="Y99">
        <v>1.2481232928748399E-3</v>
      </c>
      <c r="Z99">
        <v>1.10853901079195E-3</v>
      </c>
      <c r="AA99">
        <v>0</v>
      </c>
      <c r="AB99">
        <v>0</v>
      </c>
      <c r="AC99">
        <v>0</v>
      </c>
      <c r="AD99">
        <v>0</v>
      </c>
      <c r="AE99">
        <v>3.5267777535614498E-3</v>
      </c>
      <c r="AF99">
        <v>1.1259769505894801E-3</v>
      </c>
      <c r="AG99">
        <v>0</v>
      </c>
      <c r="AH99">
        <v>0</v>
      </c>
      <c r="AI99">
        <v>8.2590633975568005E-3</v>
      </c>
      <c r="AJ99">
        <v>0</v>
      </c>
      <c r="AK99">
        <v>0</v>
      </c>
      <c r="AL99">
        <v>8.7109322199360197E-4</v>
      </c>
      <c r="AM99">
        <v>0</v>
      </c>
      <c r="AN99" t="s">
        <v>370</v>
      </c>
    </row>
    <row r="100" spans="1:40" x14ac:dyDescent="0.2">
      <c r="A100" t="s">
        <v>371</v>
      </c>
      <c r="B100" t="s">
        <v>93</v>
      </c>
      <c r="C100" t="s">
        <v>94</v>
      </c>
      <c r="D100" t="s">
        <v>132</v>
      </c>
      <c r="E100" t="s">
        <v>133</v>
      </c>
      <c r="F100" t="s">
        <v>134</v>
      </c>
      <c r="G100" t="s">
        <v>153</v>
      </c>
      <c r="H100">
        <v>0</v>
      </c>
      <c r="I100">
        <v>2.3482998309224101E-4</v>
      </c>
      <c r="J100">
        <v>0</v>
      </c>
      <c r="K100">
        <v>0</v>
      </c>
      <c r="L100">
        <v>0</v>
      </c>
      <c r="M100">
        <v>1.5807673308085E-2</v>
      </c>
      <c r="N100">
        <v>0</v>
      </c>
      <c r="O100">
        <v>0</v>
      </c>
      <c r="P100">
        <v>1.0447186458839099E-2</v>
      </c>
      <c r="Q100">
        <v>0</v>
      </c>
      <c r="R100">
        <v>0</v>
      </c>
      <c r="S100">
        <v>4.4715338958239096E-3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3.91249062632454E-4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 t="s">
        <v>372</v>
      </c>
    </row>
    <row r="101" spans="1:40" x14ac:dyDescent="0.2">
      <c r="A101" t="s">
        <v>373</v>
      </c>
      <c r="B101" t="s">
        <v>93</v>
      </c>
      <c r="C101" t="s">
        <v>101</v>
      </c>
      <c r="D101" t="s">
        <v>102</v>
      </c>
      <c r="E101" t="s">
        <v>361</v>
      </c>
      <c r="F101" t="s">
        <v>362</v>
      </c>
      <c r="G101" t="s">
        <v>363</v>
      </c>
      <c r="H101">
        <v>0</v>
      </c>
      <c r="I101">
        <v>2.16043584444862E-3</v>
      </c>
      <c r="J101">
        <v>0</v>
      </c>
      <c r="K101">
        <v>6.0464984245039302E-3</v>
      </c>
      <c r="L101">
        <v>0</v>
      </c>
      <c r="M101">
        <v>1.89362753169768E-3</v>
      </c>
      <c r="N101">
        <v>0</v>
      </c>
      <c r="O101">
        <v>1.8153396197872001E-3</v>
      </c>
      <c r="P101">
        <v>8.5385658557819504E-4</v>
      </c>
      <c r="Q101">
        <v>2.7656347577839201E-3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1.8869181077541201E-3</v>
      </c>
      <c r="X101">
        <v>0</v>
      </c>
      <c r="Y101">
        <v>0</v>
      </c>
      <c r="Z101">
        <v>2.9669720582961101E-3</v>
      </c>
      <c r="AA101">
        <v>0</v>
      </c>
      <c r="AB101">
        <v>6.6853127771334996E-3</v>
      </c>
      <c r="AC101">
        <v>0</v>
      </c>
      <c r="AD101">
        <v>0</v>
      </c>
      <c r="AE101">
        <v>0</v>
      </c>
      <c r="AF101">
        <v>4.8019605245727898E-4</v>
      </c>
      <c r="AG101">
        <v>0</v>
      </c>
      <c r="AH101">
        <v>0</v>
      </c>
      <c r="AI101">
        <v>1.3559656324346999E-4</v>
      </c>
      <c r="AJ101">
        <v>1.0906859960462601E-3</v>
      </c>
      <c r="AK101">
        <v>0</v>
      </c>
      <c r="AL101">
        <v>4.7759938723097497E-3</v>
      </c>
      <c r="AM101">
        <v>0</v>
      </c>
      <c r="AN101" t="s">
        <v>374</v>
      </c>
    </row>
    <row r="102" spans="1:40" x14ac:dyDescent="0.2">
      <c r="A102" t="s">
        <v>375</v>
      </c>
      <c r="B102" t="s">
        <v>93</v>
      </c>
      <c r="C102" t="s">
        <v>94</v>
      </c>
      <c r="D102" t="s">
        <v>132</v>
      </c>
      <c r="E102" t="s">
        <v>133</v>
      </c>
      <c r="F102" t="s">
        <v>134</v>
      </c>
      <c r="G102" t="s">
        <v>349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9.4612723293087606E-3</v>
      </c>
      <c r="U102">
        <v>5.7645193831964297E-4</v>
      </c>
      <c r="V102">
        <v>0</v>
      </c>
      <c r="W102">
        <v>1.6338490909494501E-2</v>
      </c>
      <c r="X102">
        <v>0</v>
      </c>
      <c r="Y102">
        <v>0</v>
      </c>
      <c r="Z102">
        <v>0</v>
      </c>
      <c r="AA102">
        <v>1.4003896736483201E-2</v>
      </c>
      <c r="AB102">
        <v>0</v>
      </c>
      <c r="AC102">
        <v>0</v>
      </c>
      <c r="AD102">
        <v>8.8880715949491199E-4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 t="s">
        <v>376</v>
      </c>
    </row>
    <row r="103" spans="1:40" x14ac:dyDescent="0.2">
      <c r="A103" t="s">
        <v>377</v>
      </c>
      <c r="B103" t="s">
        <v>93</v>
      </c>
      <c r="C103" t="s">
        <v>94</v>
      </c>
      <c r="D103" t="s">
        <v>132</v>
      </c>
      <c r="E103" t="s">
        <v>133</v>
      </c>
      <c r="F103" t="s">
        <v>134</v>
      </c>
      <c r="G103" t="s">
        <v>156</v>
      </c>
      <c r="H103">
        <v>0</v>
      </c>
      <c r="I103">
        <v>0</v>
      </c>
      <c r="J103">
        <v>1.0462308861665E-2</v>
      </c>
      <c r="K103">
        <v>0</v>
      </c>
      <c r="L103">
        <v>0</v>
      </c>
      <c r="M103">
        <v>0</v>
      </c>
      <c r="N103">
        <v>2.6698653459216799E-2</v>
      </c>
      <c r="O103">
        <v>0</v>
      </c>
      <c r="P103">
        <v>0</v>
      </c>
      <c r="Q103">
        <v>4.0146311000089198E-4</v>
      </c>
      <c r="R103">
        <v>0</v>
      </c>
      <c r="S103">
        <v>3.7262782465199198E-4</v>
      </c>
      <c r="T103">
        <v>0</v>
      </c>
      <c r="U103">
        <v>4.7797473219003701E-3</v>
      </c>
      <c r="V103">
        <v>0</v>
      </c>
      <c r="W103">
        <v>1.1543499012142901E-3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2.8402366863905298E-3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 t="s">
        <v>378</v>
      </c>
    </row>
    <row r="104" spans="1:40" x14ac:dyDescent="0.2">
      <c r="A104" t="s">
        <v>379</v>
      </c>
      <c r="B104" t="s">
        <v>93</v>
      </c>
      <c r="C104" t="s">
        <v>118</v>
      </c>
      <c r="D104" t="s">
        <v>119</v>
      </c>
      <c r="E104" t="s">
        <v>120</v>
      </c>
      <c r="F104" t="s">
        <v>143</v>
      </c>
      <c r="G104" t="s">
        <v>144</v>
      </c>
      <c r="H104">
        <v>0</v>
      </c>
      <c r="I104">
        <v>0</v>
      </c>
      <c r="J104">
        <v>7.5784673164624901E-3</v>
      </c>
      <c r="K104">
        <v>0</v>
      </c>
      <c r="L104">
        <v>0</v>
      </c>
      <c r="M104">
        <v>0</v>
      </c>
      <c r="N104">
        <v>2.99489243151215E-2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7.0606509920214597E-3</v>
      </c>
      <c r="U104">
        <v>0</v>
      </c>
      <c r="V104">
        <v>0</v>
      </c>
      <c r="W104">
        <v>3.84043332519369E-3</v>
      </c>
      <c r="X104">
        <v>0</v>
      </c>
      <c r="Y104">
        <v>0</v>
      </c>
      <c r="Z104">
        <v>0</v>
      </c>
      <c r="AA104">
        <v>0</v>
      </c>
      <c r="AB104">
        <v>4.2977010710143898E-3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 t="s">
        <v>380</v>
      </c>
    </row>
    <row r="105" spans="1:40" x14ac:dyDescent="0.2">
      <c r="A105" t="s">
        <v>381</v>
      </c>
      <c r="B105" t="s">
        <v>93</v>
      </c>
      <c r="C105" t="s">
        <v>101</v>
      </c>
      <c r="D105" t="s">
        <v>102</v>
      </c>
      <c r="E105" t="s">
        <v>361</v>
      </c>
      <c r="F105" t="s">
        <v>362</v>
      </c>
      <c r="G105" t="s">
        <v>363</v>
      </c>
      <c r="H105">
        <v>3.9115390401685003E-4</v>
      </c>
      <c r="I105">
        <v>0</v>
      </c>
      <c r="J105">
        <v>0</v>
      </c>
      <c r="K105">
        <v>0</v>
      </c>
      <c r="L105">
        <v>0</v>
      </c>
      <c r="M105">
        <v>6.6276963609418699E-3</v>
      </c>
      <c r="N105">
        <v>1.16081101996595E-3</v>
      </c>
      <c r="O105">
        <v>0</v>
      </c>
      <c r="P105">
        <v>1.4565788812804499E-3</v>
      </c>
      <c r="Q105">
        <v>2.4979926844499998E-3</v>
      </c>
      <c r="R105">
        <v>2.2328073831497501E-3</v>
      </c>
      <c r="S105">
        <v>0</v>
      </c>
      <c r="T105">
        <v>8.1197486408246804E-4</v>
      </c>
      <c r="U105">
        <v>2.3298265840418901E-3</v>
      </c>
      <c r="V105">
        <v>2.09406541860368E-4</v>
      </c>
      <c r="W105">
        <v>9.5455857215796802E-4</v>
      </c>
      <c r="X105">
        <v>1.17357117709189E-4</v>
      </c>
      <c r="Y105">
        <v>4.9201381979993896E-3</v>
      </c>
      <c r="Z105">
        <v>1.2063512764500699E-3</v>
      </c>
      <c r="AA105">
        <v>0</v>
      </c>
      <c r="AB105">
        <v>0</v>
      </c>
      <c r="AC105">
        <v>0</v>
      </c>
      <c r="AD105">
        <v>2.1453965918842698E-3</v>
      </c>
      <c r="AE105">
        <v>0</v>
      </c>
      <c r="AF105">
        <v>4.4707908332229402E-4</v>
      </c>
      <c r="AG105">
        <v>0</v>
      </c>
      <c r="AH105">
        <v>1.2294506112125901E-3</v>
      </c>
      <c r="AI105">
        <v>0</v>
      </c>
      <c r="AJ105">
        <v>3.8401236110795502E-3</v>
      </c>
      <c r="AK105">
        <v>5.57297109021247E-4</v>
      </c>
      <c r="AL105">
        <v>0</v>
      </c>
      <c r="AM105">
        <v>0</v>
      </c>
      <c r="AN105" t="s">
        <v>382</v>
      </c>
    </row>
    <row r="106" spans="1:40" x14ac:dyDescent="0.2">
      <c r="A106" t="s">
        <v>383</v>
      </c>
      <c r="B106" t="s">
        <v>93</v>
      </c>
      <c r="C106" t="s">
        <v>94</v>
      </c>
      <c r="D106" t="s">
        <v>132</v>
      </c>
      <c r="E106" t="s">
        <v>205</v>
      </c>
      <c r="F106" t="s">
        <v>260</v>
      </c>
      <c r="G106" t="s">
        <v>261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5.0405923811223101E-2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 t="s">
        <v>384</v>
      </c>
    </row>
    <row r="107" spans="1:40" x14ac:dyDescent="0.2">
      <c r="A107" t="s">
        <v>385</v>
      </c>
      <c r="B107" t="s">
        <v>93</v>
      </c>
      <c r="C107" t="s">
        <v>94</v>
      </c>
      <c r="D107" t="s">
        <v>132</v>
      </c>
      <c r="E107" t="s">
        <v>205</v>
      </c>
      <c r="F107" t="s">
        <v>206</v>
      </c>
      <c r="G107" t="s">
        <v>386</v>
      </c>
      <c r="H107">
        <v>3.0088761847449997E-4</v>
      </c>
      <c r="I107">
        <v>0</v>
      </c>
      <c r="J107">
        <v>4.6946257712599502E-4</v>
      </c>
      <c r="K107">
        <v>0</v>
      </c>
      <c r="L107">
        <v>0</v>
      </c>
      <c r="M107">
        <v>0</v>
      </c>
      <c r="N107">
        <v>2.1668472372697702E-3</v>
      </c>
      <c r="O107">
        <v>1.3615047148403999E-3</v>
      </c>
      <c r="P107">
        <v>0</v>
      </c>
      <c r="Q107">
        <v>7.7616201266839102E-3</v>
      </c>
      <c r="R107">
        <v>0</v>
      </c>
      <c r="S107">
        <v>2.4486971334273799E-3</v>
      </c>
      <c r="T107">
        <v>0</v>
      </c>
      <c r="U107">
        <v>2.35384541480521E-3</v>
      </c>
      <c r="V107">
        <v>4.9838756962767503E-3</v>
      </c>
      <c r="W107">
        <v>0</v>
      </c>
      <c r="X107">
        <v>2.1124281187653998E-3</v>
      </c>
      <c r="Y107">
        <v>0</v>
      </c>
      <c r="Z107">
        <v>0</v>
      </c>
      <c r="AA107">
        <v>0</v>
      </c>
      <c r="AB107">
        <v>1.5007845009891499E-3</v>
      </c>
      <c r="AC107">
        <v>2.4006762468300898E-3</v>
      </c>
      <c r="AD107">
        <v>2.2373421601078799E-3</v>
      </c>
      <c r="AE107">
        <v>0</v>
      </c>
      <c r="AF107">
        <v>0</v>
      </c>
      <c r="AG107">
        <v>2.5035976895933102E-3</v>
      </c>
      <c r="AH107">
        <v>0</v>
      </c>
      <c r="AI107">
        <v>0</v>
      </c>
      <c r="AJ107">
        <v>4.18096298484401E-3</v>
      </c>
      <c r="AK107">
        <v>0</v>
      </c>
      <c r="AL107">
        <v>0</v>
      </c>
      <c r="AM107">
        <v>0</v>
      </c>
      <c r="AN107" t="s">
        <v>387</v>
      </c>
    </row>
    <row r="108" spans="1:40" x14ac:dyDescent="0.2">
      <c r="A108" t="s">
        <v>388</v>
      </c>
      <c r="B108" t="s">
        <v>93</v>
      </c>
      <c r="C108" t="s">
        <v>94</v>
      </c>
      <c r="D108" t="s">
        <v>132</v>
      </c>
      <c r="E108" t="s">
        <v>205</v>
      </c>
      <c r="F108" t="s">
        <v>260</v>
      </c>
      <c r="G108" t="s">
        <v>261</v>
      </c>
      <c r="H108">
        <v>4.6938468482022001E-3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2.3439200388421E-4</v>
      </c>
      <c r="Q108">
        <v>9.8135426889107004E-4</v>
      </c>
      <c r="R108">
        <v>0</v>
      </c>
      <c r="S108">
        <v>0</v>
      </c>
      <c r="T108">
        <v>1.41213019840429E-4</v>
      </c>
      <c r="U108">
        <v>6.3409713215160698E-3</v>
      </c>
      <c r="V108">
        <v>3.8949616786028399E-3</v>
      </c>
      <c r="W108">
        <v>3.7960352520700598E-3</v>
      </c>
      <c r="X108">
        <v>0</v>
      </c>
      <c r="Y108">
        <v>0</v>
      </c>
      <c r="Z108">
        <v>0</v>
      </c>
      <c r="AA108">
        <v>1.82659522649781E-3</v>
      </c>
      <c r="AB108">
        <v>0</v>
      </c>
      <c r="AC108">
        <v>6.5257819103972997E-3</v>
      </c>
      <c r="AD108">
        <v>0</v>
      </c>
      <c r="AE108">
        <v>0</v>
      </c>
      <c r="AF108">
        <v>0</v>
      </c>
      <c r="AG108">
        <v>2.2276105427090102E-3</v>
      </c>
      <c r="AH108">
        <v>0</v>
      </c>
      <c r="AI108">
        <v>0</v>
      </c>
      <c r="AJ108">
        <v>0</v>
      </c>
      <c r="AK108">
        <v>0</v>
      </c>
      <c r="AL108">
        <v>7.5094243275310496E-5</v>
      </c>
      <c r="AM108">
        <v>0</v>
      </c>
      <c r="AN108" t="s">
        <v>389</v>
      </c>
    </row>
    <row r="109" spans="1:40" x14ac:dyDescent="0.2">
      <c r="A109" t="s">
        <v>390</v>
      </c>
      <c r="B109" t="s">
        <v>93</v>
      </c>
      <c r="C109" t="s">
        <v>118</v>
      </c>
      <c r="D109" t="s">
        <v>119</v>
      </c>
      <c r="E109" t="s">
        <v>120</v>
      </c>
      <c r="F109" t="s">
        <v>147</v>
      </c>
      <c r="G109" t="s">
        <v>148</v>
      </c>
      <c r="H109">
        <v>0</v>
      </c>
      <c r="I109">
        <v>0</v>
      </c>
      <c r="J109">
        <v>0</v>
      </c>
      <c r="K109">
        <v>0</v>
      </c>
      <c r="L109">
        <v>1.2509831828907501E-2</v>
      </c>
      <c r="M109">
        <v>0</v>
      </c>
      <c r="N109">
        <v>0</v>
      </c>
      <c r="O109">
        <v>0</v>
      </c>
      <c r="P109">
        <v>0</v>
      </c>
      <c r="Q109">
        <v>1.51663841555893E-3</v>
      </c>
      <c r="R109">
        <v>0</v>
      </c>
      <c r="S109">
        <v>0</v>
      </c>
      <c r="T109">
        <v>8.1197486408246804E-4</v>
      </c>
      <c r="U109">
        <v>0</v>
      </c>
      <c r="V109">
        <v>9.6327009255769102E-4</v>
      </c>
      <c r="W109">
        <v>1.06555375496703E-3</v>
      </c>
      <c r="X109">
        <v>5.8091773266048599E-3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4.5972784111805798E-3</v>
      </c>
      <c r="AE109">
        <v>0</v>
      </c>
      <c r="AF109">
        <v>0</v>
      </c>
      <c r="AG109">
        <v>4.3960809825142402E-3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 t="s">
        <v>391</v>
      </c>
    </row>
    <row r="110" spans="1:40" x14ac:dyDescent="0.2">
      <c r="A110" t="s">
        <v>392</v>
      </c>
      <c r="B110" t="s">
        <v>93</v>
      </c>
      <c r="C110" t="s">
        <v>94</v>
      </c>
      <c r="D110" t="s">
        <v>95</v>
      </c>
      <c r="E110" t="s">
        <v>96</v>
      </c>
      <c r="F110" t="s">
        <v>393</v>
      </c>
      <c r="G110" t="s">
        <v>394</v>
      </c>
      <c r="H110">
        <v>6.0177523694900003E-5</v>
      </c>
      <c r="I110">
        <v>0</v>
      </c>
      <c r="J110">
        <v>0</v>
      </c>
      <c r="K110">
        <v>0</v>
      </c>
      <c r="L110">
        <v>7.4909172628188298E-5</v>
      </c>
      <c r="M110">
        <v>0</v>
      </c>
      <c r="N110">
        <v>1.00603621730382E-3</v>
      </c>
      <c r="O110">
        <v>4.0340880439715599E-4</v>
      </c>
      <c r="P110">
        <v>6.6969143966917206E-5</v>
      </c>
      <c r="Q110">
        <v>9.1444375055758798E-3</v>
      </c>
      <c r="R110">
        <v>0</v>
      </c>
      <c r="S110">
        <v>0</v>
      </c>
      <c r="T110">
        <v>9.6024853491491896E-3</v>
      </c>
      <c r="U110">
        <v>2.88225969159821E-4</v>
      </c>
      <c r="V110">
        <v>0</v>
      </c>
      <c r="W110">
        <v>3.26325837458654E-3</v>
      </c>
      <c r="X110">
        <v>1.17357117709189E-3</v>
      </c>
      <c r="Y110">
        <v>0</v>
      </c>
      <c r="Z110">
        <v>0</v>
      </c>
      <c r="AA110">
        <v>0</v>
      </c>
      <c r="AB110">
        <v>3.8883962071082599E-3</v>
      </c>
      <c r="AC110">
        <v>8.7912087912087901E-4</v>
      </c>
      <c r="AD110">
        <v>4.8118180703690099E-3</v>
      </c>
      <c r="AE110">
        <v>0</v>
      </c>
      <c r="AF110">
        <v>0</v>
      </c>
      <c r="AG110">
        <v>5.3226092613401096E-4</v>
      </c>
      <c r="AH110">
        <v>1.6861036953772701E-3</v>
      </c>
      <c r="AI110">
        <v>0</v>
      </c>
      <c r="AJ110">
        <v>2.2722624917630499E-4</v>
      </c>
      <c r="AK110">
        <v>0</v>
      </c>
      <c r="AL110">
        <v>0</v>
      </c>
      <c r="AM110">
        <v>0</v>
      </c>
      <c r="AN110" t="s">
        <v>395</v>
      </c>
    </row>
    <row r="111" spans="1:40" x14ac:dyDescent="0.2">
      <c r="A111" t="s">
        <v>396</v>
      </c>
      <c r="B111" t="s">
        <v>93</v>
      </c>
      <c r="C111" t="s">
        <v>94</v>
      </c>
      <c r="D111" t="s">
        <v>132</v>
      </c>
      <c r="E111" t="s">
        <v>133</v>
      </c>
      <c r="F111" t="s">
        <v>134</v>
      </c>
      <c r="G111" t="s">
        <v>397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3.51588005826316E-4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1.24547618271331E-2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4.0682688958550997E-2</v>
      </c>
      <c r="AL111">
        <v>0</v>
      </c>
      <c r="AM111">
        <v>0</v>
      </c>
      <c r="AN111" t="s">
        <v>398</v>
      </c>
    </row>
    <row r="112" spans="1:40" x14ac:dyDescent="0.2">
      <c r="A112" t="s">
        <v>399</v>
      </c>
      <c r="B112" t="s">
        <v>93</v>
      </c>
      <c r="C112" t="s">
        <v>118</v>
      </c>
      <c r="D112" t="s">
        <v>119</v>
      </c>
      <c r="E112" t="s">
        <v>120</v>
      </c>
      <c r="F112" t="s">
        <v>143</v>
      </c>
      <c r="G112" t="s">
        <v>144</v>
      </c>
      <c r="H112">
        <v>1.2035504738980001E-4</v>
      </c>
      <c r="I112">
        <v>0</v>
      </c>
      <c r="J112">
        <v>1.3413216489314099E-4</v>
      </c>
      <c r="K112">
        <v>1.9871121582876799E-3</v>
      </c>
      <c r="L112">
        <v>0</v>
      </c>
      <c r="M112">
        <v>0</v>
      </c>
      <c r="N112">
        <v>6.1909921064850603E-4</v>
      </c>
      <c r="O112">
        <v>2.52130502748222E-4</v>
      </c>
      <c r="P112">
        <v>6.8643372566090199E-4</v>
      </c>
      <c r="Q112">
        <v>4.0592381122312397E-3</v>
      </c>
      <c r="R112">
        <v>1.7862459065198001E-3</v>
      </c>
      <c r="S112">
        <v>2.1026855819648101E-3</v>
      </c>
      <c r="T112">
        <v>5.1189719692155602E-3</v>
      </c>
      <c r="U112">
        <v>3.3386174761012599E-3</v>
      </c>
      <c r="V112">
        <v>3.6436738283704001E-3</v>
      </c>
      <c r="W112">
        <v>1.1987479743379101E-3</v>
      </c>
      <c r="X112">
        <v>4.1074991198216201E-4</v>
      </c>
      <c r="Y112">
        <v>1.26621203624984E-4</v>
      </c>
      <c r="Z112">
        <v>1.95624531316227E-4</v>
      </c>
      <c r="AA112">
        <v>3.1660983925961999E-3</v>
      </c>
      <c r="AB112">
        <v>3.4108738658844399E-4</v>
      </c>
      <c r="AC112">
        <v>5.0718512256973805E-4</v>
      </c>
      <c r="AD112">
        <v>3.0648522741203902E-4</v>
      </c>
      <c r="AE112">
        <v>0</v>
      </c>
      <c r="AF112">
        <v>0</v>
      </c>
      <c r="AG112">
        <v>4.9283419086482497E-4</v>
      </c>
      <c r="AH112">
        <v>0</v>
      </c>
      <c r="AI112">
        <v>4.9307841179443599E-5</v>
      </c>
      <c r="AJ112">
        <v>7.0440137244654497E-4</v>
      </c>
      <c r="AK112">
        <v>6.9662138627655902E-5</v>
      </c>
      <c r="AL112">
        <v>1.4117717735758399E-3</v>
      </c>
      <c r="AM112">
        <v>0</v>
      </c>
      <c r="AN112" t="s">
        <v>400</v>
      </c>
    </row>
    <row r="113" spans="1:40" x14ac:dyDescent="0.2">
      <c r="A113" t="s">
        <v>401</v>
      </c>
      <c r="B113" t="s">
        <v>93</v>
      </c>
      <c r="C113" t="s">
        <v>118</v>
      </c>
      <c r="D113" t="s">
        <v>119</v>
      </c>
      <c r="E113" t="s">
        <v>120</v>
      </c>
      <c r="F113" t="s">
        <v>121</v>
      </c>
      <c r="G113" t="s">
        <v>122</v>
      </c>
      <c r="H113">
        <v>2.1062133293215E-4</v>
      </c>
      <c r="I113">
        <v>0</v>
      </c>
      <c r="J113">
        <v>0</v>
      </c>
      <c r="K113">
        <v>0</v>
      </c>
      <c r="L113">
        <v>4.8690962208322401E-4</v>
      </c>
      <c r="M113">
        <v>0</v>
      </c>
      <c r="N113">
        <v>0</v>
      </c>
      <c r="O113">
        <v>1.5632091170389799E-3</v>
      </c>
      <c r="P113">
        <v>2.0090743190075201E-4</v>
      </c>
      <c r="Q113">
        <v>1.3828173788919601E-3</v>
      </c>
      <c r="R113">
        <v>0</v>
      </c>
      <c r="S113">
        <v>2.9277900508370799E-4</v>
      </c>
      <c r="T113">
        <v>9.6730918590694093E-3</v>
      </c>
      <c r="U113">
        <v>1.6813181534322899E-4</v>
      </c>
      <c r="V113">
        <v>0</v>
      </c>
      <c r="W113">
        <v>8.6576242591071605E-4</v>
      </c>
      <c r="X113">
        <v>1.34667292571294E-2</v>
      </c>
      <c r="Y113">
        <v>0</v>
      </c>
      <c r="Z113">
        <v>0</v>
      </c>
      <c r="AA113">
        <v>0</v>
      </c>
      <c r="AB113">
        <v>7.5039225049457702E-4</v>
      </c>
      <c r="AC113">
        <v>2.36686390532544E-4</v>
      </c>
      <c r="AD113">
        <v>1.0420497732009299E-3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7.2712399736417496E-4</v>
      </c>
      <c r="AK113">
        <v>0</v>
      </c>
      <c r="AL113">
        <v>0</v>
      </c>
      <c r="AM113">
        <v>0</v>
      </c>
      <c r="AN113" t="s">
        <v>402</v>
      </c>
    </row>
    <row r="114" spans="1:40" x14ac:dyDescent="0.2">
      <c r="A114" t="s">
        <v>403</v>
      </c>
      <c r="B114" t="s">
        <v>93</v>
      </c>
      <c r="C114" t="s">
        <v>118</v>
      </c>
      <c r="D114" t="s">
        <v>119</v>
      </c>
      <c r="E114" t="s">
        <v>120</v>
      </c>
      <c r="F114" t="s">
        <v>143</v>
      </c>
      <c r="G114" t="s">
        <v>144</v>
      </c>
      <c r="H114">
        <v>0</v>
      </c>
      <c r="I114">
        <v>0</v>
      </c>
      <c r="J114">
        <v>0</v>
      </c>
      <c r="K114">
        <v>0</v>
      </c>
      <c r="L114">
        <v>1.7978201430765199E-3</v>
      </c>
      <c r="M114">
        <v>0</v>
      </c>
      <c r="N114">
        <v>1.04472991796935E-2</v>
      </c>
      <c r="O114">
        <v>0</v>
      </c>
      <c r="P114">
        <v>0</v>
      </c>
      <c r="Q114">
        <v>0</v>
      </c>
      <c r="R114">
        <v>7.5915451027091397E-3</v>
      </c>
      <c r="S114">
        <v>5.66926618934817E-3</v>
      </c>
      <c r="T114">
        <v>2.3653180823271901E-3</v>
      </c>
      <c r="U114">
        <v>2.35384541480521E-3</v>
      </c>
      <c r="V114">
        <v>5.7377392469740796E-3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4.29457610943216E-3</v>
      </c>
      <c r="AK114">
        <v>6.2695924764890297E-4</v>
      </c>
      <c r="AL114">
        <v>0</v>
      </c>
      <c r="AM114">
        <v>0</v>
      </c>
      <c r="AN114" t="s">
        <v>404</v>
      </c>
    </row>
    <row r="115" spans="1:40" x14ac:dyDescent="0.2">
      <c r="A115" t="s">
        <v>405</v>
      </c>
      <c r="B115" t="s">
        <v>93</v>
      </c>
      <c r="C115" t="s">
        <v>94</v>
      </c>
      <c r="D115" t="s">
        <v>132</v>
      </c>
      <c r="E115" t="s">
        <v>205</v>
      </c>
      <c r="F115" t="s">
        <v>206</v>
      </c>
      <c r="G115" t="s">
        <v>406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1.7102615694165001E-2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1.54727284835838E-2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 t="s">
        <v>407</v>
      </c>
    </row>
    <row r="116" spans="1:40" x14ac:dyDescent="0.2">
      <c r="A116" t="s">
        <v>408</v>
      </c>
      <c r="B116" t="s">
        <v>93</v>
      </c>
      <c r="C116" t="s">
        <v>94</v>
      </c>
      <c r="D116" t="s">
        <v>95</v>
      </c>
      <c r="E116" t="s">
        <v>409</v>
      </c>
      <c r="F116" t="s">
        <v>410</v>
      </c>
      <c r="G116" t="s">
        <v>411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2.2303506111160699E-4</v>
      </c>
      <c r="R116">
        <v>0</v>
      </c>
      <c r="S116">
        <v>0</v>
      </c>
      <c r="T116">
        <v>4.2363905952128798E-4</v>
      </c>
      <c r="U116">
        <v>1.9215064610654799E-4</v>
      </c>
      <c r="V116">
        <v>2.0479959793944E-2</v>
      </c>
      <c r="W116">
        <v>0</v>
      </c>
      <c r="X116">
        <v>1.5843210890740501E-3</v>
      </c>
      <c r="Y116">
        <v>0</v>
      </c>
      <c r="Z116">
        <v>0</v>
      </c>
      <c r="AA116">
        <v>0</v>
      </c>
      <c r="AB116">
        <v>7.2992700729926996E-3</v>
      </c>
      <c r="AC116">
        <v>0</v>
      </c>
      <c r="AD116">
        <v>6.9265661395120802E-3</v>
      </c>
      <c r="AE116">
        <v>0</v>
      </c>
      <c r="AF116">
        <v>0</v>
      </c>
      <c r="AG116">
        <v>0</v>
      </c>
      <c r="AH116">
        <v>3.8639876352395699E-4</v>
      </c>
      <c r="AI116">
        <v>0</v>
      </c>
      <c r="AJ116">
        <v>0</v>
      </c>
      <c r="AK116">
        <v>0</v>
      </c>
      <c r="AL116">
        <v>0</v>
      </c>
      <c r="AM116">
        <v>0</v>
      </c>
      <c r="AN116" t="s">
        <v>412</v>
      </c>
    </row>
    <row r="117" spans="1:40" x14ac:dyDescent="0.2">
      <c r="A117" t="s">
        <v>413</v>
      </c>
      <c r="B117" t="s">
        <v>93</v>
      </c>
      <c r="C117" t="s">
        <v>118</v>
      </c>
      <c r="D117" t="s">
        <v>119</v>
      </c>
      <c r="E117" t="s">
        <v>120</v>
      </c>
      <c r="F117" t="s">
        <v>147</v>
      </c>
      <c r="G117" t="s">
        <v>414</v>
      </c>
      <c r="H117">
        <v>0</v>
      </c>
      <c r="I117">
        <v>0</v>
      </c>
      <c r="J117">
        <v>1.36367700974694E-3</v>
      </c>
      <c r="K117">
        <v>0</v>
      </c>
      <c r="L117">
        <v>0</v>
      </c>
      <c r="M117">
        <v>0</v>
      </c>
      <c r="N117">
        <v>4.4884692772016697E-3</v>
      </c>
      <c r="O117">
        <v>0</v>
      </c>
      <c r="P117">
        <v>1.23892916338797E-3</v>
      </c>
      <c r="Q117">
        <v>0</v>
      </c>
      <c r="R117">
        <v>5.5075915451027104E-3</v>
      </c>
      <c r="S117">
        <v>1.75667403050225E-3</v>
      </c>
      <c r="T117">
        <v>8.1197486408246804E-4</v>
      </c>
      <c r="U117">
        <v>6.0047076908296103E-4</v>
      </c>
      <c r="V117">
        <v>1.17267663441806E-2</v>
      </c>
      <c r="W117">
        <v>3.7738362155082498E-4</v>
      </c>
      <c r="X117">
        <v>6.4546414740054001E-4</v>
      </c>
      <c r="Y117">
        <v>1.26621203624984E-4</v>
      </c>
      <c r="Z117">
        <v>1.72801669329334E-3</v>
      </c>
      <c r="AA117">
        <v>0</v>
      </c>
      <c r="AB117">
        <v>1.2279145917184001E-3</v>
      </c>
      <c r="AC117">
        <v>0</v>
      </c>
      <c r="AD117">
        <v>0</v>
      </c>
      <c r="AE117">
        <v>6.7365417764656899E-4</v>
      </c>
      <c r="AF117">
        <v>0</v>
      </c>
      <c r="AG117">
        <v>1.5770694107674401E-4</v>
      </c>
      <c r="AH117">
        <v>0</v>
      </c>
      <c r="AI117">
        <v>0</v>
      </c>
      <c r="AJ117">
        <v>6.3623349769365402E-4</v>
      </c>
      <c r="AK117">
        <v>0</v>
      </c>
      <c r="AL117">
        <v>1.3667152276106501E-3</v>
      </c>
      <c r="AM117">
        <v>0</v>
      </c>
      <c r="AN117" t="s">
        <v>415</v>
      </c>
    </row>
    <row r="118" spans="1:40" x14ac:dyDescent="0.2">
      <c r="A118" t="s">
        <v>416</v>
      </c>
      <c r="B118" t="s">
        <v>93</v>
      </c>
      <c r="C118" t="s">
        <v>94</v>
      </c>
      <c r="D118" t="s">
        <v>132</v>
      </c>
      <c r="E118" t="s">
        <v>205</v>
      </c>
      <c r="F118" t="s">
        <v>224</v>
      </c>
      <c r="G118" t="s">
        <v>417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2.63270810346941E-2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 t="s">
        <v>418</v>
      </c>
    </row>
    <row r="119" spans="1:40" x14ac:dyDescent="0.2">
      <c r="A119" t="s">
        <v>419</v>
      </c>
      <c r="B119" t="s">
        <v>93</v>
      </c>
      <c r="C119" t="s">
        <v>94</v>
      </c>
      <c r="D119" t="s">
        <v>132</v>
      </c>
      <c r="E119" t="s">
        <v>133</v>
      </c>
      <c r="F119" t="s">
        <v>134</v>
      </c>
      <c r="G119" t="s">
        <v>349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6.0511320659573401E-3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1.3108849520458999E-2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1.76001091479637E-2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5.2339468877335999E-3</v>
      </c>
      <c r="AI119">
        <v>0</v>
      </c>
      <c r="AJ119">
        <v>0</v>
      </c>
      <c r="AK119">
        <v>0</v>
      </c>
      <c r="AL119">
        <v>0</v>
      </c>
      <c r="AM119">
        <v>0</v>
      </c>
      <c r="AN119" t="s">
        <v>420</v>
      </c>
    </row>
    <row r="120" spans="1:40" x14ac:dyDescent="0.2">
      <c r="A120" t="s">
        <v>421</v>
      </c>
      <c r="B120" t="s">
        <v>93</v>
      </c>
      <c r="C120" t="s">
        <v>94</v>
      </c>
      <c r="D120" t="s">
        <v>132</v>
      </c>
      <c r="E120" t="s">
        <v>205</v>
      </c>
      <c r="F120" t="s">
        <v>206</v>
      </c>
      <c r="G120" t="s">
        <v>207</v>
      </c>
      <c r="H120">
        <v>0</v>
      </c>
      <c r="I120">
        <v>0</v>
      </c>
      <c r="J120">
        <v>0</v>
      </c>
      <c r="K120">
        <v>0</v>
      </c>
      <c r="L120">
        <v>3.1087306640698201E-3</v>
      </c>
      <c r="M120">
        <v>0</v>
      </c>
      <c r="N120">
        <v>0</v>
      </c>
      <c r="O120">
        <v>0</v>
      </c>
      <c r="P120">
        <v>0</v>
      </c>
      <c r="Q120">
        <v>7.7170131144615904E-3</v>
      </c>
      <c r="R120">
        <v>0</v>
      </c>
      <c r="S120">
        <v>0</v>
      </c>
      <c r="T120">
        <v>5.89564357833792E-3</v>
      </c>
      <c r="U120">
        <v>1.9455252918287899E-3</v>
      </c>
      <c r="V120">
        <v>0</v>
      </c>
      <c r="W120">
        <v>1.5539325593269301E-3</v>
      </c>
      <c r="X120">
        <v>4.57692759065837E-3</v>
      </c>
      <c r="Y120">
        <v>0</v>
      </c>
      <c r="Z120">
        <v>0</v>
      </c>
      <c r="AA120">
        <v>3.1660983925961999E-3</v>
      </c>
      <c r="AB120">
        <v>1.0232621597653299E-3</v>
      </c>
      <c r="AC120">
        <v>6.4243448858833504E-4</v>
      </c>
      <c r="AD120">
        <v>0</v>
      </c>
      <c r="AE120">
        <v>0</v>
      </c>
      <c r="AF120">
        <v>0</v>
      </c>
      <c r="AG120">
        <v>0</v>
      </c>
      <c r="AH120">
        <v>8.7817900800899297E-4</v>
      </c>
      <c r="AI120">
        <v>0</v>
      </c>
      <c r="AJ120">
        <v>3.40839373764457E-4</v>
      </c>
      <c r="AK120">
        <v>0</v>
      </c>
      <c r="AL120">
        <v>0</v>
      </c>
      <c r="AM120">
        <v>0</v>
      </c>
      <c r="AN120" t="s">
        <v>422</v>
      </c>
    </row>
    <row r="121" spans="1:40" x14ac:dyDescent="0.2">
      <c r="A121" t="s">
        <v>423</v>
      </c>
      <c r="B121" t="s">
        <v>93</v>
      </c>
      <c r="C121" t="s">
        <v>118</v>
      </c>
      <c r="D121" t="s">
        <v>119</v>
      </c>
      <c r="E121" t="s">
        <v>120</v>
      </c>
      <c r="F121" t="s">
        <v>128</v>
      </c>
      <c r="G121" t="s">
        <v>221</v>
      </c>
      <c r="H121">
        <v>1.0531066646607501E-3</v>
      </c>
      <c r="I121">
        <v>0</v>
      </c>
      <c r="J121">
        <v>6.9301618528122999E-4</v>
      </c>
      <c r="K121">
        <v>0</v>
      </c>
      <c r="L121">
        <v>0</v>
      </c>
      <c r="M121">
        <v>0</v>
      </c>
      <c r="N121">
        <v>2.88655006964866E-2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4.0245710654522402E-3</v>
      </c>
      <c r="U121">
        <v>0</v>
      </c>
      <c r="V121">
        <v>0</v>
      </c>
      <c r="W121">
        <v>2.26430172930495E-3</v>
      </c>
      <c r="X121">
        <v>2.4058209130383801E-3</v>
      </c>
      <c r="Y121">
        <v>0</v>
      </c>
      <c r="Z121">
        <v>0</v>
      </c>
      <c r="AA121">
        <v>0</v>
      </c>
      <c r="AB121">
        <v>3.9566136844259503E-3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6.3623349769365402E-4</v>
      </c>
      <c r="AK121">
        <v>0</v>
      </c>
      <c r="AL121">
        <v>0</v>
      </c>
      <c r="AM121">
        <v>0</v>
      </c>
      <c r="AN121" t="s">
        <v>424</v>
      </c>
    </row>
    <row r="122" spans="1:40" x14ac:dyDescent="0.2">
      <c r="A122" t="s">
        <v>425</v>
      </c>
      <c r="B122" t="s">
        <v>93</v>
      </c>
      <c r="C122" t="s">
        <v>170</v>
      </c>
      <c r="D122" t="s">
        <v>171</v>
      </c>
      <c r="E122" t="s">
        <v>172</v>
      </c>
      <c r="F122" t="s">
        <v>173</v>
      </c>
      <c r="G122" t="s">
        <v>426</v>
      </c>
      <c r="H122">
        <v>5.7168647510154997E-4</v>
      </c>
      <c r="I122">
        <v>0</v>
      </c>
      <c r="J122">
        <v>0</v>
      </c>
      <c r="K122">
        <v>0</v>
      </c>
      <c r="L122">
        <v>1.9101839020187999E-3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3.1522631917774799E-3</v>
      </c>
      <c r="X122">
        <v>4.6942847083675599E-3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1.2841731028564399E-2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 t="s">
        <v>427</v>
      </c>
    </row>
    <row r="123" spans="1:40" x14ac:dyDescent="0.2">
      <c r="A123" t="s">
        <v>428</v>
      </c>
      <c r="B123" t="s">
        <v>93</v>
      </c>
      <c r="C123" t="s">
        <v>94</v>
      </c>
      <c r="D123" t="s">
        <v>132</v>
      </c>
      <c r="E123" t="s">
        <v>205</v>
      </c>
      <c r="F123" t="s">
        <v>206</v>
      </c>
      <c r="G123" t="s">
        <v>429</v>
      </c>
      <c r="H123">
        <v>2.0460358056266E-3</v>
      </c>
      <c r="I123">
        <v>0</v>
      </c>
      <c r="J123">
        <v>2.23553608155236E-4</v>
      </c>
      <c r="K123">
        <v>0</v>
      </c>
      <c r="L123">
        <v>1.0487284167946401E-3</v>
      </c>
      <c r="M123">
        <v>0</v>
      </c>
      <c r="N123">
        <v>0</v>
      </c>
      <c r="O123">
        <v>2.4708789269325799E-3</v>
      </c>
      <c r="P123">
        <v>0</v>
      </c>
      <c r="Q123">
        <v>0</v>
      </c>
      <c r="R123">
        <v>1.19083060434653E-3</v>
      </c>
      <c r="S123">
        <v>2.9277900508370799E-4</v>
      </c>
      <c r="T123">
        <v>1.9063757678458E-3</v>
      </c>
      <c r="U123">
        <v>2.1857135994619802E-3</v>
      </c>
      <c r="V123">
        <v>2.5128785023244098E-4</v>
      </c>
      <c r="W123">
        <v>5.3277687748351705E-4</v>
      </c>
      <c r="X123">
        <v>5.5744630911864796E-4</v>
      </c>
      <c r="Y123">
        <v>0</v>
      </c>
      <c r="Z123">
        <v>3.5864497407975E-4</v>
      </c>
      <c r="AA123">
        <v>0</v>
      </c>
      <c r="AB123">
        <v>8.8682720512995401E-4</v>
      </c>
      <c r="AC123">
        <v>2.1639898562975501E-3</v>
      </c>
      <c r="AD123">
        <v>8.8880715949491199E-4</v>
      </c>
      <c r="AE123">
        <v>3.9626716332151097E-5</v>
      </c>
      <c r="AF123">
        <v>0</v>
      </c>
      <c r="AG123">
        <v>8.6738817592209305E-4</v>
      </c>
      <c r="AH123">
        <v>1.4050864128143899E-4</v>
      </c>
      <c r="AI123">
        <v>3.8213576914068802E-4</v>
      </c>
      <c r="AJ123">
        <v>4.4081892340203099E-3</v>
      </c>
      <c r="AK123">
        <v>0</v>
      </c>
      <c r="AL123">
        <v>0</v>
      </c>
      <c r="AM123">
        <v>0</v>
      </c>
      <c r="AN123" t="s">
        <v>430</v>
      </c>
    </row>
    <row r="124" spans="1:40" x14ac:dyDescent="0.2">
      <c r="A124" t="s">
        <v>431</v>
      </c>
      <c r="B124" t="s">
        <v>93</v>
      </c>
      <c r="C124" t="s">
        <v>94</v>
      </c>
      <c r="D124" t="s">
        <v>132</v>
      </c>
      <c r="E124" t="s">
        <v>205</v>
      </c>
      <c r="F124" t="s">
        <v>206</v>
      </c>
      <c r="G124" t="s">
        <v>207</v>
      </c>
      <c r="H124">
        <v>0</v>
      </c>
      <c r="I124">
        <v>0</v>
      </c>
      <c r="J124">
        <v>2.4590896897075902E-4</v>
      </c>
      <c r="K124">
        <v>0</v>
      </c>
      <c r="L124">
        <v>0</v>
      </c>
      <c r="M124">
        <v>0</v>
      </c>
      <c r="N124">
        <v>2.0894598359387099E-3</v>
      </c>
      <c r="O124">
        <v>0</v>
      </c>
      <c r="P124">
        <v>0</v>
      </c>
      <c r="Q124">
        <v>8.5645463466857003E-3</v>
      </c>
      <c r="R124">
        <v>0</v>
      </c>
      <c r="S124">
        <v>2.6616273189428001E-4</v>
      </c>
      <c r="T124">
        <v>7.5901998164230704E-3</v>
      </c>
      <c r="U124">
        <v>1.12888504587597E-3</v>
      </c>
      <c r="V124">
        <v>0</v>
      </c>
      <c r="W124">
        <v>6.4377206029258302E-4</v>
      </c>
      <c r="X124">
        <v>0</v>
      </c>
      <c r="Y124">
        <v>0</v>
      </c>
      <c r="Z124">
        <v>0</v>
      </c>
      <c r="AA124">
        <v>4.14028251339503E-3</v>
      </c>
      <c r="AB124">
        <v>2.7969165700252401E-3</v>
      </c>
      <c r="AC124">
        <v>4.7337278106508902E-4</v>
      </c>
      <c r="AD124">
        <v>1.62437170528381E-3</v>
      </c>
      <c r="AE124">
        <v>0</v>
      </c>
      <c r="AF124">
        <v>0</v>
      </c>
      <c r="AG124">
        <v>9.0681491119127904E-4</v>
      </c>
      <c r="AH124">
        <v>0</v>
      </c>
      <c r="AI124">
        <v>0</v>
      </c>
      <c r="AJ124">
        <v>8.86182371787589E-4</v>
      </c>
      <c r="AK124">
        <v>0</v>
      </c>
      <c r="AL124">
        <v>0</v>
      </c>
      <c r="AM124">
        <v>0</v>
      </c>
      <c r="AN124" t="s">
        <v>432</v>
      </c>
    </row>
    <row r="125" spans="1:40" x14ac:dyDescent="0.2">
      <c r="A125" t="s">
        <v>433</v>
      </c>
      <c r="B125" t="s">
        <v>93</v>
      </c>
      <c r="C125" t="s">
        <v>118</v>
      </c>
      <c r="D125" t="s">
        <v>119</v>
      </c>
      <c r="E125" t="s">
        <v>120</v>
      </c>
      <c r="F125" t="s">
        <v>147</v>
      </c>
      <c r="G125" t="s">
        <v>148</v>
      </c>
      <c r="H125">
        <v>4.5734918008123997E-3</v>
      </c>
      <c r="I125">
        <v>0</v>
      </c>
      <c r="J125">
        <v>0</v>
      </c>
      <c r="K125">
        <v>0</v>
      </c>
      <c r="L125">
        <v>5.7680062923705002E-3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5.1369407255596102E-3</v>
      </c>
      <c r="T125">
        <v>6.7076184424203899E-4</v>
      </c>
      <c r="U125">
        <v>1.2009415381659201E-3</v>
      </c>
      <c r="V125">
        <v>0</v>
      </c>
      <c r="W125">
        <v>3.7738362155082498E-4</v>
      </c>
      <c r="X125">
        <v>2.9339279427297298E-4</v>
      </c>
      <c r="Y125">
        <v>0</v>
      </c>
      <c r="Z125">
        <v>0</v>
      </c>
      <c r="AA125">
        <v>0</v>
      </c>
      <c r="AB125">
        <v>1.8418718875776001E-3</v>
      </c>
      <c r="AC125">
        <v>0</v>
      </c>
      <c r="AD125">
        <v>2.9729067058967798E-3</v>
      </c>
      <c r="AE125">
        <v>0</v>
      </c>
      <c r="AF125">
        <v>0</v>
      </c>
      <c r="AG125">
        <v>0</v>
      </c>
      <c r="AH125">
        <v>4.9178024448503599E-4</v>
      </c>
      <c r="AI125">
        <v>0</v>
      </c>
      <c r="AJ125">
        <v>4.0900724851734898E-4</v>
      </c>
      <c r="AK125">
        <v>0</v>
      </c>
      <c r="AL125">
        <v>0</v>
      </c>
      <c r="AM125">
        <v>0</v>
      </c>
      <c r="AN125" t="s">
        <v>434</v>
      </c>
    </row>
    <row r="126" spans="1:40" x14ac:dyDescent="0.2">
      <c r="A126" t="s">
        <v>435</v>
      </c>
      <c r="B126" t="s">
        <v>93</v>
      </c>
      <c r="C126" t="s">
        <v>94</v>
      </c>
      <c r="D126" t="s">
        <v>132</v>
      </c>
      <c r="E126" t="s">
        <v>436</v>
      </c>
      <c r="F126" t="s">
        <v>437</v>
      </c>
      <c r="G126" t="s">
        <v>438</v>
      </c>
      <c r="H126">
        <v>1.2938167594403499E-3</v>
      </c>
      <c r="I126">
        <v>0</v>
      </c>
      <c r="J126">
        <v>0</v>
      </c>
      <c r="K126">
        <v>0</v>
      </c>
      <c r="L126">
        <v>4.12000449455036E-4</v>
      </c>
      <c r="M126">
        <v>0</v>
      </c>
      <c r="N126">
        <v>0</v>
      </c>
      <c r="O126">
        <v>0</v>
      </c>
      <c r="P126">
        <v>0</v>
      </c>
      <c r="Q126">
        <v>4.7283432955660598E-3</v>
      </c>
      <c r="R126">
        <v>2.2328073831497501E-3</v>
      </c>
      <c r="S126">
        <v>0</v>
      </c>
      <c r="T126">
        <v>3.24789945632987E-3</v>
      </c>
      <c r="U126">
        <v>5.3321804294566904E-3</v>
      </c>
      <c r="V126">
        <v>1.80089625999916E-3</v>
      </c>
      <c r="W126">
        <v>0</v>
      </c>
      <c r="X126">
        <v>1.17357117709189E-3</v>
      </c>
      <c r="Y126">
        <v>0</v>
      </c>
      <c r="Z126">
        <v>2.9343679697434101E-4</v>
      </c>
      <c r="AA126">
        <v>0</v>
      </c>
      <c r="AB126">
        <v>0</v>
      </c>
      <c r="AC126">
        <v>0</v>
      </c>
      <c r="AD126">
        <v>1.68566875076621E-3</v>
      </c>
      <c r="AE126">
        <v>0</v>
      </c>
      <c r="AF126">
        <v>0</v>
      </c>
      <c r="AG126">
        <v>0</v>
      </c>
      <c r="AH126">
        <v>4.21525923844316E-4</v>
      </c>
      <c r="AI126">
        <v>0</v>
      </c>
      <c r="AJ126">
        <v>2.0223136176691098E-3</v>
      </c>
      <c r="AK126">
        <v>0</v>
      </c>
      <c r="AL126">
        <v>0</v>
      </c>
      <c r="AM126">
        <v>0</v>
      </c>
      <c r="AN126" t="s">
        <v>439</v>
      </c>
    </row>
    <row r="127" spans="1:40" x14ac:dyDescent="0.2">
      <c r="A127" t="s">
        <v>440</v>
      </c>
      <c r="B127" t="s">
        <v>93</v>
      </c>
      <c r="C127" t="s">
        <v>94</v>
      </c>
      <c r="D127" t="s">
        <v>132</v>
      </c>
      <c r="E127" t="s">
        <v>436</v>
      </c>
      <c r="F127" t="s">
        <v>437</v>
      </c>
      <c r="G127" t="s">
        <v>438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9.6734251663829103E-3</v>
      </c>
      <c r="O127">
        <v>0</v>
      </c>
      <c r="P127">
        <v>0</v>
      </c>
      <c r="Q127">
        <v>2.2303506111160699E-3</v>
      </c>
      <c r="R127">
        <v>0</v>
      </c>
      <c r="S127">
        <v>1.9962204892071001E-3</v>
      </c>
      <c r="T127">
        <v>0</v>
      </c>
      <c r="U127">
        <v>0</v>
      </c>
      <c r="V127">
        <v>0</v>
      </c>
      <c r="W127">
        <v>4.8393899704752804E-3</v>
      </c>
      <c r="X127">
        <v>0</v>
      </c>
      <c r="Y127">
        <v>0</v>
      </c>
      <c r="Z127">
        <v>0</v>
      </c>
      <c r="AA127">
        <v>5.4797856794934199E-3</v>
      </c>
      <c r="AB127">
        <v>1.5007845009891499E-3</v>
      </c>
      <c r="AC127">
        <v>3.3812341504649198E-4</v>
      </c>
      <c r="AD127">
        <v>0</v>
      </c>
      <c r="AE127">
        <v>0</v>
      </c>
      <c r="AF127">
        <v>0</v>
      </c>
      <c r="AG127">
        <v>4.5340745559563898E-4</v>
      </c>
      <c r="AH127">
        <v>0</v>
      </c>
      <c r="AI127">
        <v>0</v>
      </c>
      <c r="AJ127">
        <v>3.8174009861619198E-3</v>
      </c>
      <c r="AK127">
        <v>0</v>
      </c>
      <c r="AL127">
        <v>0</v>
      </c>
      <c r="AM127">
        <v>0</v>
      </c>
      <c r="AN127" t="s">
        <v>441</v>
      </c>
    </row>
    <row r="128" spans="1:40" x14ac:dyDescent="0.2">
      <c r="A128" t="s">
        <v>442</v>
      </c>
      <c r="B128" t="s">
        <v>93</v>
      </c>
      <c r="C128" t="s">
        <v>94</v>
      </c>
      <c r="D128" t="s">
        <v>132</v>
      </c>
      <c r="E128" t="s">
        <v>163</v>
      </c>
      <c r="F128" t="s">
        <v>316</v>
      </c>
      <c r="G128" t="s">
        <v>443</v>
      </c>
      <c r="H128">
        <v>2.4071009477960001E-4</v>
      </c>
      <c r="I128">
        <v>0</v>
      </c>
      <c r="J128">
        <v>0</v>
      </c>
      <c r="K128">
        <v>0</v>
      </c>
      <c r="L128">
        <v>1.8727293157047101E-4</v>
      </c>
      <c r="M128">
        <v>0</v>
      </c>
      <c r="N128">
        <v>0</v>
      </c>
      <c r="O128">
        <v>3.0255660329786701E-4</v>
      </c>
      <c r="P128">
        <v>0</v>
      </c>
      <c r="Q128">
        <v>1.8734945133375E-3</v>
      </c>
      <c r="R128">
        <v>0</v>
      </c>
      <c r="S128">
        <v>0</v>
      </c>
      <c r="T128">
        <v>8.4021746805055392E-3</v>
      </c>
      <c r="U128">
        <v>1.9695441225921098E-3</v>
      </c>
      <c r="V128">
        <v>0</v>
      </c>
      <c r="W128">
        <v>1.57613159588874E-3</v>
      </c>
      <c r="X128">
        <v>6.1612486797324299E-4</v>
      </c>
      <c r="Y128">
        <v>0</v>
      </c>
      <c r="Z128">
        <v>0</v>
      </c>
      <c r="AA128">
        <v>7.3063809059912296E-4</v>
      </c>
      <c r="AB128">
        <v>6.8217477317688798E-4</v>
      </c>
      <c r="AC128">
        <v>5.0718512256973805E-4</v>
      </c>
      <c r="AD128">
        <v>4.7811695476277999E-3</v>
      </c>
      <c r="AE128">
        <v>0</v>
      </c>
      <c r="AF128">
        <v>0</v>
      </c>
      <c r="AG128">
        <v>4.7312082323023203E-4</v>
      </c>
      <c r="AH128">
        <v>0</v>
      </c>
      <c r="AI128">
        <v>0</v>
      </c>
      <c r="AJ128">
        <v>1.0906859960462601E-3</v>
      </c>
      <c r="AK128">
        <v>0</v>
      </c>
      <c r="AL128">
        <v>0</v>
      </c>
      <c r="AM128">
        <v>0</v>
      </c>
      <c r="AN128" t="s">
        <v>444</v>
      </c>
    </row>
    <row r="129" spans="1:40" x14ac:dyDescent="0.2">
      <c r="A129" t="s">
        <v>445</v>
      </c>
      <c r="B129" t="s">
        <v>93</v>
      </c>
      <c r="C129" t="s">
        <v>118</v>
      </c>
      <c r="D129" t="s">
        <v>119</v>
      </c>
      <c r="E129" t="s">
        <v>120</v>
      </c>
      <c r="F129" t="s">
        <v>147</v>
      </c>
      <c r="G129" t="s">
        <v>148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2.4456658766577599E-2</v>
      </c>
      <c r="P129">
        <v>0</v>
      </c>
      <c r="Q129">
        <v>1.07948969578018E-2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 t="s">
        <v>446</v>
      </c>
    </row>
    <row r="130" spans="1:40" x14ac:dyDescent="0.2">
      <c r="A130" t="s">
        <v>447</v>
      </c>
      <c r="B130" t="s">
        <v>93</v>
      </c>
      <c r="C130" t="s">
        <v>94</v>
      </c>
      <c r="D130" t="s">
        <v>132</v>
      </c>
      <c r="E130" t="s">
        <v>205</v>
      </c>
      <c r="F130" t="s">
        <v>224</v>
      </c>
      <c r="G130" t="s">
        <v>272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1.4106624790396799E-3</v>
      </c>
      <c r="T130">
        <v>0</v>
      </c>
      <c r="U130">
        <v>0</v>
      </c>
      <c r="V130">
        <v>2.7725426142312701E-2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 t="s">
        <v>448</v>
      </c>
    </row>
    <row r="131" spans="1:40" x14ac:dyDescent="0.2">
      <c r="A131" t="s">
        <v>449</v>
      </c>
      <c r="B131" t="s">
        <v>93</v>
      </c>
      <c r="C131" t="s">
        <v>177</v>
      </c>
      <c r="D131" t="s">
        <v>450</v>
      </c>
      <c r="E131" t="s">
        <v>451</v>
      </c>
      <c r="F131" t="s">
        <v>452</v>
      </c>
      <c r="G131" t="s">
        <v>453</v>
      </c>
      <c r="H131">
        <v>1.805325710847E-4</v>
      </c>
      <c r="I131">
        <v>0</v>
      </c>
      <c r="J131">
        <v>2.23553608155236E-4</v>
      </c>
      <c r="K131">
        <v>0</v>
      </c>
      <c r="L131">
        <v>5.2436420839731799E-4</v>
      </c>
      <c r="M131">
        <v>0</v>
      </c>
      <c r="N131">
        <v>1.3929732239591399E-3</v>
      </c>
      <c r="O131">
        <v>1.00852201099289E-4</v>
      </c>
      <c r="P131">
        <v>0</v>
      </c>
      <c r="Q131">
        <v>1.10625390311357E-2</v>
      </c>
      <c r="R131">
        <v>0</v>
      </c>
      <c r="S131">
        <v>0</v>
      </c>
      <c r="T131">
        <v>5.7544305584974901E-3</v>
      </c>
      <c r="U131">
        <v>1.6813181534322901E-3</v>
      </c>
      <c r="V131">
        <v>0</v>
      </c>
      <c r="W131">
        <v>6.2157302373077E-4</v>
      </c>
      <c r="X131">
        <v>1.20291045651919E-3</v>
      </c>
      <c r="Y131">
        <v>0</v>
      </c>
      <c r="Z131">
        <v>0</v>
      </c>
      <c r="AA131">
        <v>0</v>
      </c>
      <c r="AB131">
        <v>0</v>
      </c>
      <c r="AC131">
        <v>1.38630600169062E-3</v>
      </c>
      <c r="AD131">
        <v>0</v>
      </c>
      <c r="AE131">
        <v>0</v>
      </c>
      <c r="AF131">
        <v>0</v>
      </c>
      <c r="AG131">
        <v>1.3207956315177301E-3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 t="s">
        <v>454</v>
      </c>
    </row>
    <row r="132" spans="1:40" x14ac:dyDescent="0.2">
      <c r="A132" t="s">
        <v>455</v>
      </c>
      <c r="B132" t="s">
        <v>93</v>
      </c>
      <c r="C132" t="s">
        <v>94</v>
      </c>
      <c r="D132" t="s">
        <v>132</v>
      </c>
      <c r="E132" t="s">
        <v>205</v>
      </c>
      <c r="F132" t="s">
        <v>206</v>
      </c>
      <c r="G132" t="s">
        <v>456</v>
      </c>
      <c r="H132">
        <v>1.23363923574545E-3</v>
      </c>
      <c r="I132">
        <v>0</v>
      </c>
      <c r="J132">
        <v>6.0359474201913596E-4</v>
      </c>
      <c r="K132">
        <v>0</v>
      </c>
      <c r="L132">
        <v>2.9963669051275298E-4</v>
      </c>
      <c r="M132">
        <v>0</v>
      </c>
      <c r="N132">
        <v>8.5126141464169605E-4</v>
      </c>
      <c r="O132">
        <v>0</v>
      </c>
      <c r="P132">
        <v>3.4991377722714298E-3</v>
      </c>
      <c r="Q132">
        <v>0</v>
      </c>
      <c r="R132">
        <v>8.1869604048824107E-3</v>
      </c>
      <c r="S132">
        <v>4.5513827153921896E-3</v>
      </c>
      <c r="T132">
        <v>6.0015533432182403E-4</v>
      </c>
      <c r="U132">
        <v>5.5243310755632405E-4</v>
      </c>
      <c r="V132">
        <v>6.7010093395317703E-4</v>
      </c>
      <c r="W132">
        <v>1.7759229249450601E-4</v>
      </c>
      <c r="X132">
        <v>0</v>
      </c>
      <c r="Y132">
        <v>0</v>
      </c>
      <c r="Z132">
        <v>5.2166541684327196E-4</v>
      </c>
      <c r="AA132">
        <v>0</v>
      </c>
      <c r="AB132">
        <v>0</v>
      </c>
      <c r="AC132">
        <v>7.1005917159763299E-4</v>
      </c>
      <c r="AD132">
        <v>4.5972784111805801E-4</v>
      </c>
      <c r="AE132">
        <v>0</v>
      </c>
      <c r="AF132">
        <v>0</v>
      </c>
      <c r="AG132">
        <v>0</v>
      </c>
      <c r="AH132">
        <v>0</v>
      </c>
      <c r="AI132">
        <v>4.9307841179443599E-5</v>
      </c>
      <c r="AJ132">
        <v>0</v>
      </c>
      <c r="AK132">
        <v>3.97074190177638E-3</v>
      </c>
      <c r="AL132">
        <v>0</v>
      </c>
      <c r="AM132">
        <v>0</v>
      </c>
      <c r="AN132" t="s">
        <v>457</v>
      </c>
    </row>
    <row r="133" spans="1:40" x14ac:dyDescent="0.2">
      <c r="A133" t="s">
        <v>458</v>
      </c>
      <c r="B133" t="s">
        <v>93</v>
      </c>
      <c r="C133" t="s">
        <v>94</v>
      </c>
      <c r="D133" t="s">
        <v>132</v>
      </c>
      <c r="E133" t="s">
        <v>133</v>
      </c>
      <c r="F133" t="s">
        <v>134</v>
      </c>
      <c r="G133" t="s">
        <v>153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1.33347528679034E-2</v>
      </c>
      <c r="T133">
        <v>0</v>
      </c>
      <c r="U133">
        <v>0</v>
      </c>
      <c r="V133">
        <v>3.0154542027893E-3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1.4052734736141399E-3</v>
      </c>
      <c r="AJ133">
        <v>0</v>
      </c>
      <c r="AK133">
        <v>0</v>
      </c>
      <c r="AL133">
        <v>0</v>
      </c>
      <c r="AM133">
        <v>0</v>
      </c>
      <c r="AN133" t="s">
        <v>459</v>
      </c>
    </row>
    <row r="134" spans="1:40" x14ac:dyDescent="0.2">
      <c r="A134" t="s">
        <v>460</v>
      </c>
      <c r="B134" t="s">
        <v>93</v>
      </c>
      <c r="C134" t="s">
        <v>94</v>
      </c>
      <c r="D134" t="s">
        <v>132</v>
      </c>
      <c r="E134" t="s">
        <v>205</v>
      </c>
      <c r="F134" t="s">
        <v>206</v>
      </c>
      <c r="G134" t="s">
        <v>255</v>
      </c>
      <c r="H134">
        <v>0</v>
      </c>
      <c r="I134">
        <v>0</v>
      </c>
      <c r="J134">
        <v>0</v>
      </c>
      <c r="K134">
        <v>1.50452777698924E-3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7.7474637600728098E-3</v>
      </c>
      <c r="X134">
        <v>3.5207135312756698E-4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2.2679906828490899E-3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2.4313208661864601E-3</v>
      </c>
      <c r="AK134">
        <v>0</v>
      </c>
      <c r="AL134">
        <v>1.23154558971509E-3</v>
      </c>
      <c r="AM134">
        <v>0</v>
      </c>
      <c r="AN134" t="s">
        <v>461</v>
      </c>
    </row>
    <row r="135" spans="1:40" x14ac:dyDescent="0.2">
      <c r="A135" t="s">
        <v>462</v>
      </c>
      <c r="B135" t="s">
        <v>93</v>
      </c>
      <c r="C135" t="s">
        <v>94</v>
      </c>
      <c r="D135" t="s">
        <v>132</v>
      </c>
      <c r="E135" t="s">
        <v>133</v>
      </c>
      <c r="F135" t="s">
        <v>134</v>
      </c>
      <c r="G135" t="s">
        <v>279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1.5632091170389799E-3</v>
      </c>
      <c r="P135">
        <v>0</v>
      </c>
      <c r="Q135">
        <v>1.8288875011151799E-3</v>
      </c>
      <c r="R135">
        <v>0</v>
      </c>
      <c r="S135">
        <v>0</v>
      </c>
      <c r="T135">
        <v>6.8135282073007097E-3</v>
      </c>
      <c r="U135">
        <v>1.92150646106548E-3</v>
      </c>
      <c r="V135">
        <v>0</v>
      </c>
      <c r="W135">
        <v>0</v>
      </c>
      <c r="X135">
        <v>2.9632672221570201E-3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4.1398072032645299E-3</v>
      </c>
      <c r="AH135">
        <v>3.16144442883237E-4</v>
      </c>
      <c r="AI135">
        <v>0</v>
      </c>
      <c r="AJ135">
        <v>0</v>
      </c>
      <c r="AK135">
        <v>0</v>
      </c>
      <c r="AL135">
        <v>0</v>
      </c>
      <c r="AM135">
        <v>0</v>
      </c>
      <c r="AN135" t="s">
        <v>463</v>
      </c>
    </row>
    <row r="136" spans="1:40" x14ac:dyDescent="0.2">
      <c r="A136" t="s">
        <v>464</v>
      </c>
      <c r="B136" t="s">
        <v>93</v>
      </c>
      <c r="C136" t="s">
        <v>94</v>
      </c>
      <c r="D136" t="s">
        <v>132</v>
      </c>
      <c r="E136" t="s">
        <v>205</v>
      </c>
      <c r="F136" t="s">
        <v>206</v>
      </c>
      <c r="G136" t="s">
        <v>207</v>
      </c>
      <c r="H136">
        <v>2.1062133293215E-4</v>
      </c>
      <c r="I136">
        <v>0</v>
      </c>
      <c r="J136">
        <v>0</v>
      </c>
      <c r="K136">
        <v>0</v>
      </c>
      <c r="L136">
        <v>9.3636465785235405E-4</v>
      </c>
      <c r="M136">
        <v>0</v>
      </c>
      <c r="N136">
        <v>1.4703606252902E-3</v>
      </c>
      <c r="O136">
        <v>1.66406131813827E-3</v>
      </c>
      <c r="P136">
        <v>0</v>
      </c>
      <c r="Q136">
        <v>3.25631189222946E-3</v>
      </c>
      <c r="R136">
        <v>1.19083060434653E-3</v>
      </c>
      <c r="S136">
        <v>0</v>
      </c>
      <c r="T136">
        <v>0</v>
      </c>
      <c r="U136">
        <v>1.39309218427247E-3</v>
      </c>
      <c r="V136">
        <v>2.09406541860368E-4</v>
      </c>
      <c r="W136">
        <v>1.39853930339423E-3</v>
      </c>
      <c r="X136">
        <v>0</v>
      </c>
      <c r="Y136">
        <v>0</v>
      </c>
      <c r="Z136">
        <v>0</v>
      </c>
      <c r="AA136">
        <v>9.3765221626887496E-3</v>
      </c>
      <c r="AB136">
        <v>2.52404666075449E-3</v>
      </c>
      <c r="AC136">
        <v>3.3812341504649198E-4</v>
      </c>
      <c r="AD136">
        <v>1.65502022802501E-3</v>
      </c>
      <c r="AE136">
        <v>0</v>
      </c>
      <c r="AF136">
        <v>0</v>
      </c>
      <c r="AG136">
        <v>1.9713367634592999E-3</v>
      </c>
      <c r="AH136">
        <v>8.0792468736827299E-4</v>
      </c>
      <c r="AI136">
        <v>0</v>
      </c>
      <c r="AJ136">
        <v>1.4542479947283499E-3</v>
      </c>
      <c r="AK136">
        <v>0</v>
      </c>
      <c r="AL136">
        <v>0</v>
      </c>
      <c r="AM136">
        <v>0</v>
      </c>
      <c r="AN136" t="s">
        <v>465</v>
      </c>
    </row>
    <row r="137" spans="1:40" x14ac:dyDescent="0.2">
      <c r="A137" t="s">
        <v>466</v>
      </c>
      <c r="B137" t="s">
        <v>93</v>
      </c>
      <c r="C137" t="s">
        <v>94</v>
      </c>
      <c r="D137" t="s">
        <v>132</v>
      </c>
      <c r="E137" t="s">
        <v>133</v>
      </c>
      <c r="F137" t="s">
        <v>134</v>
      </c>
      <c r="G137" t="s">
        <v>188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2.10622412050471E-2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 t="s">
        <v>467</v>
      </c>
    </row>
    <row r="138" spans="1:40" x14ac:dyDescent="0.2">
      <c r="A138" t="s">
        <v>468</v>
      </c>
      <c r="B138" t="s">
        <v>93</v>
      </c>
      <c r="C138" t="s">
        <v>94</v>
      </c>
      <c r="D138" t="s">
        <v>132</v>
      </c>
      <c r="E138" t="s">
        <v>436</v>
      </c>
      <c r="F138" t="s">
        <v>437</v>
      </c>
      <c r="G138" t="s">
        <v>438</v>
      </c>
      <c r="H138">
        <v>0</v>
      </c>
      <c r="I138">
        <v>0</v>
      </c>
      <c r="J138">
        <v>1.38603237056246E-3</v>
      </c>
      <c r="K138">
        <v>0</v>
      </c>
      <c r="L138">
        <v>0</v>
      </c>
      <c r="M138">
        <v>0</v>
      </c>
      <c r="N138">
        <v>4.0241448692152904E-3</v>
      </c>
      <c r="O138">
        <v>2.0170440219857799E-3</v>
      </c>
      <c r="P138">
        <v>0</v>
      </c>
      <c r="Q138">
        <v>0</v>
      </c>
      <c r="R138">
        <v>0</v>
      </c>
      <c r="S138">
        <v>7.3727076734715598E-3</v>
      </c>
      <c r="T138">
        <v>0</v>
      </c>
      <c r="U138">
        <v>0</v>
      </c>
      <c r="V138">
        <v>0</v>
      </c>
      <c r="W138">
        <v>1.57613159588874E-3</v>
      </c>
      <c r="X138">
        <v>0</v>
      </c>
      <c r="Y138">
        <v>0</v>
      </c>
      <c r="Z138">
        <v>0</v>
      </c>
      <c r="AA138">
        <v>3.1660983925961999E-3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2.54493399077461E-3</v>
      </c>
      <c r="AK138">
        <v>0</v>
      </c>
      <c r="AL138">
        <v>0</v>
      </c>
      <c r="AM138">
        <v>0</v>
      </c>
      <c r="AN138" t="s">
        <v>469</v>
      </c>
    </row>
    <row r="139" spans="1:40" x14ac:dyDescent="0.2">
      <c r="A139" t="s">
        <v>470</v>
      </c>
      <c r="B139" t="s">
        <v>93</v>
      </c>
      <c r="C139" t="s">
        <v>94</v>
      </c>
      <c r="D139" t="s">
        <v>132</v>
      </c>
      <c r="E139" t="s">
        <v>133</v>
      </c>
      <c r="F139" t="s">
        <v>134</v>
      </c>
      <c r="G139" t="s">
        <v>236</v>
      </c>
      <c r="H139">
        <v>1.7752369489995501E-3</v>
      </c>
      <c r="I139">
        <v>0</v>
      </c>
      <c r="J139">
        <v>3.57685773048377E-4</v>
      </c>
      <c r="K139">
        <v>0</v>
      </c>
      <c r="L139">
        <v>5.2436420839731797E-3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7.2928588539032798E-3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4.6623846630367404E-3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 t="s">
        <v>471</v>
      </c>
    </row>
    <row r="140" spans="1:40" x14ac:dyDescent="0.2">
      <c r="A140" t="s">
        <v>472</v>
      </c>
      <c r="B140" t="s">
        <v>93</v>
      </c>
      <c r="C140" t="s">
        <v>177</v>
      </c>
      <c r="D140" t="s">
        <v>450</v>
      </c>
      <c r="E140" t="s">
        <v>451</v>
      </c>
      <c r="F140" t="s">
        <v>452</v>
      </c>
      <c r="G140" t="s">
        <v>453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9.2864881597275997E-4</v>
      </c>
      <c r="O140">
        <v>0</v>
      </c>
      <c r="P140">
        <v>0</v>
      </c>
      <c r="Q140">
        <v>8.4753323222410606E-3</v>
      </c>
      <c r="R140">
        <v>0</v>
      </c>
      <c r="S140">
        <v>7.9848819568284002E-4</v>
      </c>
      <c r="T140">
        <v>3.2832027112899799E-3</v>
      </c>
      <c r="U140">
        <v>1.2970168612191999E-3</v>
      </c>
      <c r="V140">
        <v>0</v>
      </c>
      <c r="W140">
        <v>7.7696627966346299E-4</v>
      </c>
      <c r="X140">
        <v>0</v>
      </c>
      <c r="Y140">
        <v>0</v>
      </c>
      <c r="Z140">
        <v>0</v>
      </c>
      <c r="AA140">
        <v>5.7233317096931297E-3</v>
      </c>
      <c r="AB140">
        <v>3.4108738658844401E-3</v>
      </c>
      <c r="AC140">
        <v>0</v>
      </c>
      <c r="AD140">
        <v>8.8880715949491199E-4</v>
      </c>
      <c r="AE140">
        <v>0</v>
      </c>
      <c r="AF140">
        <v>0</v>
      </c>
      <c r="AG140">
        <v>1.06452185226802E-3</v>
      </c>
      <c r="AH140">
        <v>0</v>
      </c>
      <c r="AI140">
        <v>0</v>
      </c>
      <c r="AJ140">
        <v>5.9078824785839296E-4</v>
      </c>
      <c r="AK140">
        <v>0</v>
      </c>
      <c r="AL140">
        <v>0</v>
      </c>
      <c r="AM140">
        <v>0</v>
      </c>
      <c r="AN140" t="s">
        <v>473</v>
      </c>
    </row>
    <row r="141" spans="1:40" x14ac:dyDescent="0.2">
      <c r="A141" t="s">
        <v>474</v>
      </c>
      <c r="B141" t="s">
        <v>93</v>
      </c>
      <c r="C141" t="s">
        <v>118</v>
      </c>
      <c r="D141" t="s">
        <v>119</v>
      </c>
      <c r="E141" t="s">
        <v>120</v>
      </c>
      <c r="F141" t="s">
        <v>147</v>
      </c>
      <c r="G141" t="s">
        <v>148</v>
      </c>
      <c r="H141">
        <v>3.3097638032195001E-4</v>
      </c>
      <c r="I141">
        <v>0</v>
      </c>
      <c r="J141">
        <v>1.11776804077618E-4</v>
      </c>
      <c r="K141">
        <v>0</v>
      </c>
      <c r="L141">
        <v>3.3709127682684701E-4</v>
      </c>
      <c r="M141">
        <v>0</v>
      </c>
      <c r="N141">
        <v>1.9346850332765801E-3</v>
      </c>
      <c r="O141">
        <v>1.5632091170389799E-3</v>
      </c>
      <c r="P141">
        <v>6.6969143966917206E-5</v>
      </c>
      <c r="Q141">
        <v>2.0519225622267802E-3</v>
      </c>
      <c r="R141">
        <v>0</v>
      </c>
      <c r="S141">
        <v>4.2586037103084799E-4</v>
      </c>
      <c r="T141">
        <v>1.51803996328461E-3</v>
      </c>
      <c r="U141">
        <v>1.0328097228226899E-3</v>
      </c>
      <c r="V141">
        <v>2.30347196046404E-3</v>
      </c>
      <c r="W141">
        <v>7.1036916997802295E-4</v>
      </c>
      <c r="X141">
        <v>8.8017838281891797E-4</v>
      </c>
      <c r="Y141">
        <v>0</v>
      </c>
      <c r="Z141">
        <v>0</v>
      </c>
      <c r="AA141">
        <v>1.4734534827082301E-2</v>
      </c>
      <c r="AB141">
        <v>3.3426563885667498E-3</v>
      </c>
      <c r="AC141">
        <v>0</v>
      </c>
      <c r="AD141">
        <v>6.7426750030648503E-4</v>
      </c>
      <c r="AE141">
        <v>0</v>
      </c>
      <c r="AF141">
        <v>0</v>
      </c>
      <c r="AG141">
        <v>1.3799357344215099E-4</v>
      </c>
      <c r="AH141">
        <v>0</v>
      </c>
      <c r="AI141">
        <v>0</v>
      </c>
      <c r="AJ141">
        <v>1.36335749505783E-3</v>
      </c>
      <c r="AK141">
        <v>0</v>
      </c>
      <c r="AL141">
        <v>0</v>
      </c>
      <c r="AM141">
        <v>0</v>
      </c>
      <c r="AN141" t="s">
        <v>475</v>
      </c>
    </row>
    <row r="142" spans="1:40" x14ac:dyDescent="0.2">
      <c r="A142" t="s">
        <v>476</v>
      </c>
      <c r="B142" t="s">
        <v>93</v>
      </c>
      <c r="C142" t="s">
        <v>118</v>
      </c>
      <c r="D142" t="s">
        <v>119</v>
      </c>
      <c r="E142" t="s">
        <v>120</v>
      </c>
      <c r="F142" t="s">
        <v>147</v>
      </c>
      <c r="G142" t="s">
        <v>148</v>
      </c>
      <c r="H142">
        <v>1.2637279975929001E-3</v>
      </c>
      <c r="I142">
        <v>0</v>
      </c>
      <c r="J142">
        <v>0</v>
      </c>
      <c r="K142">
        <v>0</v>
      </c>
      <c r="L142">
        <v>1.61054721150605E-3</v>
      </c>
      <c r="M142">
        <v>0</v>
      </c>
      <c r="N142">
        <v>0</v>
      </c>
      <c r="O142">
        <v>2.7230094296807998E-3</v>
      </c>
      <c r="P142">
        <v>1.0547640174789501E-3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2.93027282615934E-3</v>
      </c>
      <c r="X142">
        <v>0</v>
      </c>
      <c r="Y142">
        <v>0</v>
      </c>
      <c r="Z142">
        <v>3.2604088552704502E-4</v>
      </c>
      <c r="AA142">
        <v>1.46127618119825E-3</v>
      </c>
      <c r="AB142">
        <v>2.6604816153898599E-3</v>
      </c>
      <c r="AC142">
        <v>0</v>
      </c>
      <c r="AD142">
        <v>0</v>
      </c>
      <c r="AE142">
        <v>0</v>
      </c>
      <c r="AF142">
        <v>0</v>
      </c>
      <c r="AG142">
        <v>3.3512724978808101E-4</v>
      </c>
      <c r="AH142">
        <v>1.3348320921736699E-3</v>
      </c>
      <c r="AI142">
        <v>0</v>
      </c>
      <c r="AJ142">
        <v>2.9993864891272202E-3</v>
      </c>
      <c r="AK142">
        <v>0</v>
      </c>
      <c r="AL142">
        <v>3.1539582175630401E-4</v>
      </c>
      <c r="AM142">
        <v>0</v>
      </c>
      <c r="AN142" t="s">
        <v>477</v>
      </c>
    </row>
    <row r="143" spans="1:40" x14ac:dyDescent="0.2">
      <c r="A143" t="s">
        <v>478</v>
      </c>
      <c r="B143" t="s">
        <v>93</v>
      </c>
      <c r="C143" t="s">
        <v>94</v>
      </c>
      <c r="D143" t="s">
        <v>132</v>
      </c>
      <c r="E143" t="s">
        <v>133</v>
      </c>
      <c r="F143" t="s">
        <v>134</v>
      </c>
      <c r="G143" t="s">
        <v>135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1.96276613087281E-2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 t="s">
        <v>479</v>
      </c>
    </row>
    <row r="144" spans="1:40" x14ac:dyDescent="0.2">
      <c r="A144" t="s">
        <v>480</v>
      </c>
      <c r="B144" t="s">
        <v>93</v>
      </c>
      <c r="C144" t="s">
        <v>94</v>
      </c>
      <c r="D144" t="s">
        <v>132</v>
      </c>
      <c r="E144" t="s">
        <v>205</v>
      </c>
      <c r="F144" t="s">
        <v>224</v>
      </c>
      <c r="G144" t="s">
        <v>481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9.8688568022254602E-3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 t="s">
        <v>482</v>
      </c>
    </row>
    <row r="145" spans="1:40" x14ac:dyDescent="0.2">
      <c r="A145" t="s">
        <v>483</v>
      </c>
      <c r="B145" t="s">
        <v>93</v>
      </c>
      <c r="C145" t="s">
        <v>94</v>
      </c>
      <c r="D145" t="s">
        <v>132</v>
      </c>
      <c r="E145" t="s">
        <v>133</v>
      </c>
      <c r="F145" t="s">
        <v>134</v>
      </c>
      <c r="G145" t="s">
        <v>138</v>
      </c>
      <c r="H145">
        <v>3.0088761847449997E-4</v>
      </c>
      <c r="I145">
        <v>0</v>
      </c>
      <c r="J145">
        <v>3.35330412232853E-4</v>
      </c>
      <c r="K145">
        <v>0</v>
      </c>
      <c r="L145">
        <v>6.3672796733960102E-4</v>
      </c>
      <c r="M145">
        <v>0</v>
      </c>
      <c r="N145">
        <v>2.3990094412629599E-3</v>
      </c>
      <c r="O145">
        <v>5.5468710604608901E-4</v>
      </c>
      <c r="P145">
        <v>0</v>
      </c>
      <c r="Q145">
        <v>4.9959853688999901E-3</v>
      </c>
      <c r="R145">
        <v>0</v>
      </c>
      <c r="S145">
        <v>4.5247664422027602E-4</v>
      </c>
      <c r="T145">
        <v>1.72985949304526E-3</v>
      </c>
      <c r="U145">
        <v>1.3210356919825101E-3</v>
      </c>
      <c r="V145">
        <v>2.2197093437199E-3</v>
      </c>
      <c r="W145">
        <v>2.4418940217994502E-4</v>
      </c>
      <c r="X145">
        <v>3.5207135312756698E-4</v>
      </c>
      <c r="Y145">
        <v>0</v>
      </c>
      <c r="Z145">
        <v>0</v>
      </c>
      <c r="AA145">
        <v>5.3580126643935702E-3</v>
      </c>
      <c r="AB145">
        <v>8.1860972781226595E-4</v>
      </c>
      <c r="AC145">
        <v>4.7337278106508902E-4</v>
      </c>
      <c r="AD145">
        <v>1.25658943238936E-3</v>
      </c>
      <c r="AE145">
        <v>0</v>
      </c>
      <c r="AF145">
        <v>0</v>
      </c>
      <c r="AG145">
        <v>1.4193624696906999E-3</v>
      </c>
      <c r="AH145">
        <v>0</v>
      </c>
      <c r="AI145">
        <v>0</v>
      </c>
      <c r="AJ145">
        <v>3.40839373764457E-4</v>
      </c>
      <c r="AK145">
        <v>0</v>
      </c>
      <c r="AL145">
        <v>0</v>
      </c>
      <c r="AM145">
        <v>0</v>
      </c>
      <c r="AN145" t="s">
        <v>484</v>
      </c>
    </row>
    <row r="146" spans="1:40" x14ac:dyDescent="0.2">
      <c r="A146" t="s">
        <v>485</v>
      </c>
      <c r="B146" t="s">
        <v>93</v>
      </c>
      <c r="C146" t="s">
        <v>94</v>
      </c>
      <c r="D146" t="s">
        <v>132</v>
      </c>
      <c r="E146" t="s">
        <v>205</v>
      </c>
      <c r="F146" t="s">
        <v>224</v>
      </c>
      <c r="G146" t="s">
        <v>486</v>
      </c>
      <c r="H146">
        <v>1.23363923574545E-3</v>
      </c>
      <c r="I146">
        <v>0</v>
      </c>
      <c r="J146">
        <v>4.0239649467942401E-4</v>
      </c>
      <c r="K146">
        <v>1.9871121582876801E-4</v>
      </c>
      <c r="L146">
        <v>0</v>
      </c>
      <c r="M146">
        <v>0</v>
      </c>
      <c r="N146">
        <v>4.1015322705463602E-3</v>
      </c>
      <c r="O146">
        <v>2.01704402198578E-4</v>
      </c>
      <c r="P146">
        <v>0</v>
      </c>
      <c r="Q146">
        <v>0</v>
      </c>
      <c r="R146">
        <v>0</v>
      </c>
      <c r="S146">
        <v>2.26238322110138E-3</v>
      </c>
      <c r="T146">
        <v>0</v>
      </c>
      <c r="U146">
        <v>0</v>
      </c>
      <c r="V146">
        <v>0</v>
      </c>
      <c r="W146">
        <v>4.8837880435989101E-4</v>
      </c>
      <c r="X146">
        <v>3.5207135312756698E-4</v>
      </c>
      <c r="Y146">
        <v>0</v>
      </c>
      <c r="Z146">
        <v>5.8687359394868105E-4</v>
      </c>
      <c r="AA146">
        <v>3.6531904529956202E-4</v>
      </c>
      <c r="AB146">
        <v>0</v>
      </c>
      <c r="AC146">
        <v>2.02874049027895E-3</v>
      </c>
      <c r="AD146">
        <v>1.3485350006129701E-3</v>
      </c>
      <c r="AE146">
        <v>1.38693507162529E-4</v>
      </c>
      <c r="AF146">
        <v>0</v>
      </c>
      <c r="AG146">
        <v>2.6415912630354602E-3</v>
      </c>
      <c r="AH146">
        <v>0</v>
      </c>
      <c r="AI146">
        <v>7.3961761769165304E-5</v>
      </c>
      <c r="AJ146">
        <v>1.29518962030494E-3</v>
      </c>
      <c r="AK146">
        <v>4.1797283176593501E-4</v>
      </c>
      <c r="AL146">
        <v>0</v>
      </c>
      <c r="AM146">
        <v>0</v>
      </c>
      <c r="AN146" t="s">
        <v>487</v>
      </c>
    </row>
    <row r="147" spans="1:40" x14ac:dyDescent="0.2">
      <c r="A147" t="s">
        <v>488</v>
      </c>
      <c r="B147" t="s">
        <v>93</v>
      </c>
      <c r="C147" t="s">
        <v>94</v>
      </c>
      <c r="D147" t="s">
        <v>132</v>
      </c>
      <c r="E147" t="s">
        <v>205</v>
      </c>
      <c r="F147" t="s">
        <v>206</v>
      </c>
      <c r="G147" t="s">
        <v>386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4.06242369081182E-3</v>
      </c>
      <c r="X147">
        <v>0</v>
      </c>
      <c r="Y147">
        <v>0</v>
      </c>
      <c r="Z147">
        <v>0</v>
      </c>
      <c r="AA147">
        <v>4.7856794934242601E-2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 t="s">
        <v>489</v>
      </c>
    </row>
    <row r="148" spans="1:40" x14ac:dyDescent="0.2">
      <c r="A148" t="s">
        <v>490</v>
      </c>
      <c r="B148" t="s">
        <v>93</v>
      </c>
      <c r="C148" t="s">
        <v>177</v>
      </c>
      <c r="D148" t="s">
        <v>450</v>
      </c>
      <c r="E148" t="s">
        <v>451</v>
      </c>
      <c r="F148" t="s">
        <v>452</v>
      </c>
      <c r="G148" t="s">
        <v>453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7.7616201266839102E-3</v>
      </c>
      <c r="R148">
        <v>0</v>
      </c>
      <c r="S148">
        <v>6.3879055654627204E-4</v>
      </c>
      <c r="T148">
        <v>4.0951775753724504E-3</v>
      </c>
      <c r="U148">
        <v>1.3690733535091501E-3</v>
      </c>
      <c r="V148">
        <v>0</v>
      </c>
      <c r="W148">
        <v>3.3298554842719802E-4</v>
      </c>
      <c r="X148">
        <v>0</v>
      </c>
      <c r="Y148">
        <v>0</v>
      </c>
      <c r="Z148">
        <v>0</v>
      </c>
      <c r="AA148">
        <v>4.0185094982951803E-3</v>
      </c>
      <c r="AB148">
        <v>3.4108738658844401E-3</v>
      </c>
      <c r="AC148">
        <v>6.7624683009298396E-4</v>
      </c>
      <c r="AD148">
        <v>5.82321932082874E-4</v>
      </c>
      <c r="AE148">
        <v>0</v>
      </c>
      <c r="AF148">
        <v>0</v>
      </c>
      <c r="AG148">
        <v>8.8710154355668605E-4</v>
      </c>
      <c r="AH148">
        <v>0</v>
      </c>
      <c r="AI148">
        <v>0</v>
      </c>
      <c r="AJ148">
        <v>4.9989774818787105E-4</v>
      </c>
      <c r="AK148">
        <v>0</v>
      </c>
      <c r="AL148">
        <v>0</v>
      </c>
      <c r="AM148">
        <v>0</v>
      </c>
      <c r="AN148" t="s">
        <v>491</v>
      </c>
    </row>
    <row r="149" spans="1:40" x14ac:dyDescent="0.2">
      <c r="A149" t="s">
        <v>492</v>
      </c>
      <c r="B149" t="s">
        <v>93</v>
      </c>
      <c r="C149" t="s">
        <v>94</v>
      </c>
      <c r="D149" t="s">
        <v>132</v>
      </c>
      <c r="E149" t="s">
        <v>133</v>
      </c>
      <c r="F149" t="s">
        <v>134</v>
      </c>
      <c r="G149" t="s">
        <v>135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6.5865305450353996E-4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9.9278698996566501E-3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1.2678509230233399E-2</v>
      </c>
      <c r="AL149">
        <v>0</v>
      </c>
      <c r="AM149">
        <v>0</v>
      </c>
      <c r="AN149" t="s">
        <v>493</v>
      </c>
    </row>
    <row r="150" spans="1:40" x14ac:dyDescent="0.2">
      <c r="A150" t="s">
        <v>494</v>
      </c>
      <c r="B150" t="s">
        <v>93</v>
      </c>
      <c r="C150" t="s">
        <v>101</v>
      </c>
      <c r="D150" t="s">
        <v>102</v>
      </c>
      <c r="E150" t="s">
        <v>103</v>
      </c>
      <c r="F150" t="s">
        <v>104</v>
      </c>
      <c r="G150" t="s">
        <v>105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1.33544699044051E-2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 t="s">
        <v>495</v>
      </c>
    </row>
    <row r="151" spans="1:40" x14ac:dyDescent="0.2">
      <c r="A151" t="s">
        <v>496</v>
      </c>
      <c r="B151" t="s">
        <v>93</v>
      </c>
      <c r="C151" t="s">
        <v>94</v>
      </c>
      <c r="D151" t="s">
        <v>132</v>
      </c>
      <c r="E151" t="s">
        <v>205</v>
      </c>
      <c r="F151" t="s">
        <v>206</v>
      </c>
      <c r="G151" t="s">
        <v>386</v>
      </c>
      <c r="H151">
        <v>0</v>
      </c>
      <c r="I151">
        <v>0</v>
      </c>
      <c r="J151">
        <v>0</v>
      </c>
      <c r="K151">
        <v>0</v>
      </c>
      <c r="L151">
        <v>4.12000449455036E-4</v>
      </c>
      <c r="M151">
        <v>0</v>
      </c>
      <c r="N151">
        <v>0</v>
      </c>
      <c r="O151">
        <v>1.10937421209218E-3</v>
      </c>
      <c r="P151">
        <v>0</v>
      </c>
      <c r="Q151">
        <v>1.4006601837808901E-2</v>
      </c>
      <c r="R151">
        <v>0</v>
      </c>
      <c r="S151">
        <v>0</v>
      </c>
      <c r="T151">
        <v>0</v>
      </c>
      <c r="U151">
        <v>3.9390882451842196E-3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7.5039225049457702E-4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6.8167874752891498E-4</v>
      </c>
      <c r="AK151">
        <v>0</v>
      </c>
      <c r="AL151">
        <v>0</v>
      </c>
      <c r="AM151">
        <v>0</v>
      </c>
      <c r="AN151" t="s">
        <v>497</v>
      </c>
    </row>
    <row r="152" spans="1:40" x14ac:dyDescent="0.2">
      <c r="A152" t="s">
        <v>498</v>
      </c>
      <c r="B152" t="s">
        <v>93</v>
      </c>
      <c r="C152" t="s">
        <v>94</v>
      </c>
      <c r="D152" t="s">
        <v>132</v>
      </c>
      <c r="E152" t="s">
        <v>133</v>
      </c>
      <c r="F152" t="s">
        <v>134</v>
      </c>
      <c r="G152" t="s">
        <v>188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1.7997456881092899E-2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 t="s">
        <v>499</v>
      </c>
    </row>
    <row r="153" spans="1:40" x14ac:dyDescent="0.2">
      <c r="A153" t="s">
        <v>500</v>
      </c>
      <c r="B153" t="s">
        <v>93</v>
      </c>
      <c r="C153" t="s">
        <v>94</v>
      </c>
      <c r="D153" t="s">
        <v>132</v>
      </c>
      <c r="E153" t="s">
        <v>133</v>
      </c>
      <c r="F153" t="s">
        <v>134</v>
      </c>
      <c r="G153" t="s">
        <v>349</v>
      </c>
      <c r="H153">
        <v>0</v>
      </c>
      <c r="I153">
        <v>0</v>
      </c>
      <c r="J153">
        <v>0</v>
      </c>
      <c r="K153">
        <v>0</v>
      </c>
      <c r="L153">
        <v>6.3672796733960102E-4</v>
      </c>
      <c r="M153">
        <v>0</v>
      </c>
      <c r="N153">
        <v>0</v>
      </c>
      <c r="O153">
        <v>6.5553930714537805E-4</v>
      </c>
      <c r="P153">
        <v>0</v>
      </c>
      <c r="Q153">
        <v>6.86947988223749E-3</v>
      </c>
      <c r="R153">
        <v>0</v>
      </c>
      <c r="S153">
        <v>0</v>
      </c>
      <c r="T153">
        <v>2.9301701616889098E-3</v>
      </c>
      <c r="U153">
        <v>0</v>
      </c>
      <c r="V153">
        <v>0</v>
      </c>
      <c r="W153">
        <v>1.70932581525962E-3</v>
      </c>
      <c r="X153">
        <v>4.9876775026405304E-4</v>
      </c>
      <c r="Y153">
        <v>0</v>
      </c>
      <c r="Z153">
        <v>0</v>
      </c>
      <c r="AA153">
        <v>5.60155869459328E-3</v>
      </c>
      <c r="AB153">
        <v>3.0697864792960002E-3</v>
      </c>
      <c r="AC153">
        <v>8.1149619611158095E-4</v>
      </c>
      <c r="AD153">
        <v>0</v>
      </c>
      <c r="AE153">
        <v>0</v>
      </c>
      <c r="AF153">
        <v>0</v>
      </c>
      <c r="AG153">
        <v>8.6738817592209305E-4</v>
      </c>
      <c r="AH153">
        <v>0</v>
      </c>
      <c r="AI153">
        <v>0</v>
      </c>
      <c r="AJ153">
        <v>4.7717512327023997E-4</v>
      </c>
      <c r="AK153">
        <v>0</v>
      </c>
      <c r="AL153">
        <v>0</v>
      </c>
      <c r="AM153">
        <v>0</v>
      </c>
      <c r="AN153" t="s">
        <v>501</v>
      </c>
    </row>
    <row r="154" spans="1:40" x14ac:dyDescent="0.2">
      <c r="A154" t="s">
        <v>502</v>
      </c>
      <c r="B154" t="s">
        <v>93</v>
      </c>
      <c r="C154" t="s">
        <v>94</v>
      </c>
      <c r="D154" t="s">
        <v>132</v>
      </c>
      <c r="E154" t="s">
        <v>205</v>
      </c>
      <c r="F154" t="s">
        <v>206</v>
      </c>
      <c r="G154" t="s">
        <v>207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5.5468710604608901E-4</v>
      </c>
      <c r="P154">
        <v>0</v>
      </c>
      <c r="Q154">
        <v>6.8248728700151702E-3</v>
      </c>
      <c r="R154">
        <v>0</v>
      </c>
      <c r="S154">
        <v>0</v>
      </c>
      <c r="T154">
        <v>3.8480547906517E-3</v>
      </c>
      <c r="U154">
        <v>2.01758178411875E-3</v>
      </c>
      <c r="V154">
        <v>0</v>
      </c>
      <c r="W154">
        <v>2.93027282615934E-3</v>
      </c>
      <c r="X154">
        <v>0</v>
      </c>
      <c r="Y154">
        <v>0</v>
      </c>
      <c r="Z154">
        <v>0</v>
      </c>
      <c r="AA154">
        <v>4.9926936190940099E-3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 t="s">
        <v>503</v>
      </c>
    </row>
    <row r="155" spans="1:40" x14ac:dyDescent="0.2">
      <c r="A155" t="s">
        <v>504</v>
      </c>
      <c r="B155" t="s">
        <v>93</v>
      </c>
      <c r="C155" t="s">
        <v>94</v>
      </c>
      <c r="D155" t="s">
        <v>132</v>
      </c>
      <c r="E155" t="s">
        <v>133</v>
      </c>
      <c r="F155" t="s">
        <v>134</v>
      </c>
      <c r="G155" t="s">
        <v>138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1.40800085172074E-2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 t="s">
        <v>505</v>
      </c>
    </row>
    <row r="156" spans="1:40" x14ac:dyDescent="0.2">
      <c r="A156" t="s">
        <v>506</v>
      </c>
      <c r="B156" t="s">
        <v>93</v>
      </c>
      <c r="C156" t="s">
        <v>94</v>
      </c>
      <c r="D156" t="s">
        <v>132</v>
      </c>
      <c r="E156" t="s">
        <v>507</v>
      </c>
      <c r="F156" t="s">
        <v>508</v>
      </c>
      <c r="G156" t="s">
        <v>509</v>
      </c>
      <c r="H156">
        <v>0</v>
      </c>
      <c r="I156">
        <v>0</v>
      </c>
      <c r="J156">
        <v>0</v>
      </c>
      <c r="K156">
        <v>0</v>
      </c>
      <c r="L156">
        <v>2.2472751788456499E-4</v>
      </c>
      <c r="M156">
        <v>0</v>
      </c>
      <c r="N156">
        <v>3.0954960532425302E-4</v>
      </c>
      <c r="O156">
        <v>0</v>
      </c>
      <c r="P156">
        <v>0</v>
      </c>
      <c r="Q156">
        <v>3.4347399411187398E-3</v>
      </c>
      <c r="R156">
        <v>0</v>
      </c>
      <c r="S156">
        <v>7.4525564930398396E-4</v>
      </c>
      <c r="T156">
        <v>3.9892678104921303E-3</v>
      </c>
      <c r="U156">
        <v>7.4458375366287196E-4</v>
      </c>
      <c r="V156">
        <v>1.6752523348829401E-4</v>
      </c>
      <c r="W156">
        <v>5.9937398716895698E-4</v>
      </c>
      <c r="X156">
        <v>4.9876775026405304E-4</v>
      </c>
      <c r="Y156">
        <v>0</v>
      </c>
      <c r="Z156">
        <v>0</v>
      </c>
      <c r="AA156">
        <v>0</v>
      </c>
      <c r="AB156">
        <v>5.11631079882666E-3</v>
      </c>
      <c r="AC156">
        <v>0</v>
      </c>
      <c r="AD156">
        <v>3.7391197744268698E-3</v>
      </c>
      <c r="AE156">
        <v>0</v>
      </c>
      <c r="AF156">
        <v>0</v>
      </c>
      <c r="AG156">
        <v>0</v>
      </c>
      <c r="AH156">
        <v>8.4305184768863298E-4</v>
      </c>
      <c r="AI156">
        <v>0</v>
      </c>
      <c r="AJ156">
        <v>0</v>
      </c>
      <c r="AK156">
        <v>0</v>
      </c>
      <c r="AL156">
        <v>0</v>
      </c>
      <c r="AM156">
        <v>0</v>
      </c>
      <c r="AN156" t="s">
        <v>510</v>
      </c>
    </row>
    <row r="157" spans="1:40" x14ac:dyDescent="0.2">
      <c r="A157" t="s">
        <v>511</v>
      </c>
      <c r="B157" t="s">
        <v>93</v>
      </c>
      <c r="C157" t="s">
        <v>94</v>
      </c>
      <c r="D157" t="s">
        <v>132</v>
      </c>
      <c r="E157" t="s">
        <v>163</v>
      </c>
      <c r="F157" t="s">
        <v>316</v>
      </c>
      <c r="G157" t="s">
        <v>317</v>
      </c>
      <c r="H157">
        <v>1.2035504738980001E-4</v>
      </c>
      <c r="I157">
        <v>0</v>
      </c>
      <c r="J157">
        <v>2.0119824733971201E-4</v>
      </c>
      <c r="K157">
        <v>0</v>
      </c>
      <c r="L157">
        <v>4.12000449455036E-4</v>
      </c>
      <c r="M157">
        <v>0</v>
      </c>
      <c r="N157">
        <v>1.16081101996595E-3</v>
      </c>
      <c r="O157">
        <v>7.5639150824466698E-4</v>
      </c>
      <c r="P157">
        <v>0</v>
      </c>
      <c r="Q157">
        <v>4.5499152466767804E-3</v>
      </c>
      <c r="R157">
        <v>0</v>
      </c>
      <c r="S157">
        <v>1.5969763913656801E-4</v>
      </c>
      <c r="T157">
        <v>2.1888018075266499E-3</v>
      </c>
      <c r="U157">
        <v>1.5612239996156999E-3</v>
      </c>
      <c r="V157">
        <v>0</v>
      </c>
      <c r="W157">
        <v>6.6597109685439604E-4</v>
      </c>
      <c r="X157">
        <v>5.5744630911864796E-4</v>
      </c>
      <c r="Y157">
        <v>0</v>
      </c>
      <c r="Z157">
        <v>0</v>
      </c>
      <c r="AA157">
        <v>2.0701412566975202E-3</v>
      </c>
      <c r="AB157">
        <v>0</v>
      </c>
      <c r="AC157">
        <v>3.3812341504649198E-4</v>
      </c>
      <c r="AD157">
        <v>1.5324261370601899E-3</v>
      </c>
      <c r="AE157">
        <v>0</v>
      </c>
      <c r="AF157">
        <v>0</v>
      </c>
      <c r="AG157">
        <v>6.3082776430697701E-4</v>
      </c>
      <c r="AH157">
        <v>2.4589012224251799E-4</v>
      </c>
      <c r="AI157">
        <v>0</v>
      </c>
      <c r="AJ157">
        <v>1.63602899406939E-3</v>
      </c>
      <c r="AK157">
        <v>0</v>
      </c>
      <c r="AL157">
        <v>0</v>
      </c>
      <c r="AM157">
        <v>0</v>
      </c>
      <c r="AN157" t="s">
        <v>512</v>
      </c>
    </row>
    <row r="158" spans="1:40" x14ac:dyDescent="0.2">
      <c r="A158" t="s">
        <v>513</v>
      </c>
      <c r="B158" t="s">
        <v>93</v>
      </c>
      <c r="C158" t="s">
        <v>94</v>
      </c>
      <c r="D158" t="s">
        <v>95</v>
      </c>
      <c r="E158" t="s">
        <v>212</v>
      </c>
      <c r="F158" t="s">
        <v>310</v>
      </c>
      <c r="G158" t="s">
        <v>311</v>
      </c>
      <c r="H158">
        <v>0</v>
      </c>
      <c r="I158">
        <v>8.9235393575051707E-3</v>
      </c>
      <c r="J158">
        <v>0</v>
      </c>
      <c r="K158">
        <v>0</v>
      </c>
      <c r="L158">
        <v>0</v>
      </c>
      <c r="M158">
        <v>3.0051045611724E-3</v>
      </c>
      <c r="N158">
        <v>0</v>
      </c>
      <c r="O158">
        <v>0</v>
      </c>
      <c r="P158">
        <v>0</v>
      </c>
      <c r="Q158">
        <v>0</v>
      </c>
      <c r="R158">
        <v>7.74039892825246E-3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4.90376363859262E-4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 t="s">
        <v>514</v>
      </c>
    </row>
    <row r="159" spans="1:40" x14ac:dyDescent="0.2">
      <c r="A159" t="s">
        <v>515</v>
      </c>
      <c r="B159" t="s">
        <v>93</v>
      </c>
      <c r="C159" t="s">
        <v>94</v>
      </c>
      <c r="D159" t="s">
        <v>132</v>
      </c>
      <c r="E159" t="s">
        <v>133</v>
      </c>
      <c r="F159" t="s">
        <v>134</v>
      </c>
      <c r="G159" t="s">
        <v>279</v>
      </c>
      <c r="H159">
        <v>1.2035504738980001E-4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8.0292622000178396E-4</v>
      </c>
      <c r="R159">
        <v>0</v>
      </c>
      <c r="S159">
        <v>0</v>
      </c>
      <c r="T159">
        <v>5.1189719692155602E-3</v>
      </c>
      <c r="U159">
        <v>0</v>
      </c>
      <c r="V159">
        <v>0</v>
      </c>
      <c r="W159">
        <v>0</v>
      </c>
      <c r="X159">
        <v>1.08555333881E-3</v>
      </c>
      <c r="Y159">
        <v>0</v>
      </c>
      <c r="Z159">
        <v>0</v>
      </c>
      <c r="AA159">
        <v>3.77496346809547E-3</v>
      </c>
      <c r="AB159">
        <v>5.3209632307797301E-3</v>
      </c>
      <c r="AC159">
        <v>1.3524936601859699E-4</v>
      </c>
      <c r="AD159">
        <v>2.6357729557435301E-3</v>
      </c>
      <c r="AE159">
        <v>0</v>
      </c>
      <c r="AF159">
        <v>0</v>
      </c>
      <c r="AG159">
        <v>1.08423521990262E-3</v>
      </c>
      <c r="AH159">
        <v>1.4050864128143899E-3</v>
      </c>
      <c r="AI159">
        <v>0</v>
      </c>
      <c r="AJ159">
        <v>3.8628462359971801E-4</v>
      </c>
      <c r="AK159">
        <v>0</v>
      </c>
      <c r="AL159">
        <v>0</v>
      </c>
      <c r="AM159">
        <v>0</v>
      </c>
      <c r="AN159" t="s">
        <v>516</v>
      </c>
    </row>
    <row r="160" spans="1:40" x14ac:dyDescent="0.2">
      <c r="A160" t="s">
        <v>517</v>
      </c>
      <c r="B160" t="s">
        <v>93</v>
      </c>
      <c r="C160" t="s">
        <v>94</v>
      </c>
      <c r="D160" t="s">
        <v>132</v>
      </c>
      <c r="E160" t="s">
        <v>133</v>
      </c>
      <c r="F160" t="s">
        <v>134</v>
      </c>
      <c r="G160" t="s">
        <v>349</v>
      </c>
      <c r="H160">
        <v>0</v>
      </c>
      <c r="I160">
        <v>0</v>
      </c>
      <c r="J160">
        <v>0</v>
      </c>
      <c r="K160">
        <v>0</v>
      </c>
      <c r="L160">
        <v>7.1163713996778898E-4</v>
      </c>
      <c r="M160">
        <v>0</v>
      </c>
      <c r="N160">
        <v>0</v>
      </c>
      <c r="O160">
        <v>2.1178962230850701E-3</v>
      </c>
      <c r="P160">
        <v>0</v>
      </c>
      <c r="Q160">
        <v>4.0146311000089198E-3</v>
      </c>
      <c r="R160">
        <v>0</v>
      </c>
      <c r="S160">
        <v>0</v>
      </c>
      <c r="T160">
        <v>9.1082397797076897E-3</v>
      </c>
      <c r="U160">
        <v>0</v>
      </c>
      <c r="V160">
        <v>0</v>
      </c>
      <c r="W160">
        <v>2.6638843874175901E-4</v>
      </c>
      <c r="X160">
        <v>7.3348198568243196E-4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2.0022481382605001E-3</v>
      </c>
      <c r="AI160">
        <v>0</v>
      </c>
      <c r="AJ160">
        <v>2.4994887409393498E-4</v>
      </c>
      <c r="AK160">
        <v>0</v>
      </c>
      <c r="AL160">
        <v>0</v>
      </c>
      <c r="AM160">
        <v>0</v>
      </c>
      <c r="AN160" t="s">
        <v>518</v>
      </c>
    </row>
    <row r="161" spans="1:40" x14ac:dyDescent="0.2">
      <c r="A161" t="s">
        <v>519</v>
      </c>
      <c r="B161" t="s">
        <v>93</v>
      </c>
      <c r="C161" t="s">
        <v>94</v>
      </c>
      <c r="D161" t="s">
        <v>95</v>
      </c>
      <c r="E161" t="s">
        <v>212</v>
      </c>
      <c r="F161" t="s">
        <v>310</v>
      </c>
      <c r="G161" t="s">
        <v>311</v>
      </c>
      <c r="H161">
        <v>0</v>
      </c>
      <c r="I161">
        <v>9.1818523389066292E-3</v>
      </c>
      <c r="J161">
        <v>0</v>
      </c>
      <c r="K161">
        <v>0</v>
      </c>
      <c r="L161">
        <v>0</v>
      </c>
      <c r="M161">
        <v>1.89362753169768E-3</v>
      </c>
      <c r="N161">
        <v>0</v>
      </c>
      <c r="O161">
        <v>0</v>
      </c>
      <c r="P161">
        <v>0</v>
      </c>
      <c r="Q161">
        <v>0</v>
      </c>
      <c r="R161">
        <v>5.2098838940160801E-3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1.2063512764500699E-3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 t="s">
        <v>520</v>
      </c>
    </row>
    <row r="162" spans="1:40" x14ac:dyDescent="0.2">
      <c r="A162" t="s">
        <v>521</v>
      </c>
      <c r="B162" t="s">
        <v>93</v>
      </c>
      <c r="C162" t="s">
        <v>118</v>
      </c>
      <c r="D162" t="s">
        <v>119</v>
      </c>
      <c r="E162" t="s">
        <v>120</v>
      </c>
      <c r="F162" t="s">
        <v>147</v>
      </c>
      <c r="G162" t="s">
        <v>148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6.6969143966917206E-5</v>
      </c>
      <c r="Q162">
        <v>4.4607012222321399E-4</v>
      </c>
      <c r="R162">
        <v>0</v>
      </c>
      <c r="S162">
        <v>9.15599797716324E-3</v>
      </c>
      <c r="T162">
        <v>7.7667160912236099E-4</v>
      </c>
      <c r="U162">
        <v>1.9215064610654799E-4</v>
      </c>
      <c r="V162">
        <v>1.04703270930184E-3</v>
      </c>
      <c r="W162">
        <v>3.5518458498901099E-4</v>
      </c>
      <c r="X162">
        <v>6.7480342682783704E-4</v>
      </c>
      <c r="Y162">
        <v>0</v>
      </c>
      <c r="Z162">
        <v>0</v>
      </c>
      <c r="AA162">
        <v>0</v>
      </c>
      <c r="AB162">
        <v>2.59226413807217E-3</v>
      </c>
      <c r="AC162">
        <v>0</v>
      </c>
      <c r="AD162">
        <v>2.1453965918842699E-4</v>
      </c>
      <c r="AE162">
        <v>0</v>
      </c>
      <c r="AF162">
        <v>0</v>
      </c>
      <c r="AG162">
        <v>0</v>
      </c>
      <c r="AH162">
        <v>3.5127160320359699E-4</v>
      </c>
      <c r="AI162">
        <v>0</v>
      </c>
      <c r="AJ162">
        <v>0</v>
      </c>
      <c r="AK162">
        <v>0</v>
      </c>
      <c r="AL162">
        <v>0</v>
      </c>
      <c r="AM162">
        <v>0</v>
      </c>
      <c r="AN162" t="s">
        <v>522</v>
      </c>
    </row>
    <row r="163" spans="1:40" x14ac:dyDescent="0.2">
      <c r="A163" t="s">
        <v>523</v>
      </c>
      <c r="B163" t="s">
        <v>93</v>
      </c>
      <c r="C163" t="s">
        <v>94</v>
      </c>
      <c r="D163" t="s">
        <v>132</v>
      </c>
      <c r="E163" t="s">
        <v>163</v>
      </c>
      <c r="F163" t="s">
        <v>316</v>
      </c>
      <c r="G163" t="s">
        <v>317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7.3977998751020803E-3</v>
      </c>
      <c r="V163">
        <v>0</v>
      </c>
      <c r="W163">
        <v>2.7526805336648402E-3</v>
      </c>
      <c r="X163">
        <v>0</v>
      </c>
      <c r="Y163">
        <v>0</v>
      </c>
      <c r="Z163">
        <v>0</v>
      </c>
      <c r="AA163">
        <v>9.0112031173891893E-3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 t="s">
        <v>524</v>
      </c>
    </row>
    <row r="164" spans="1:40" x14ac:dyDescent="0.2">
      <c r="A164" t="s">
        <v>525</v>
      </c>
      <c r="B164" t="s">
        <v>93</v>
      </c>
      <c r="C164" t="s">
        <v>94</v>
      </c>
      <c r="D164" t="s">
        <v>132</v>
      </c>
      <c r="E164" t="s">
        <v>133</v>
      </c>
      <c r="F164" t="s">
        <v>526</v>
      </c>
      <c r="G164" t="s">
        <v>527</v>
      </c>
      <c r="H164">
        <v>0</v>
      </c>
      <c r="I164">
        <v>0</v>
      </c>
      <c r="J164">
        <v>8.9421443262094195E-5</v>
      </c>
      <c r="K164">
        <v>0</v>
      </c>
      <c r="L164">
        <v>5.6181879471141197E-4</v>
      </c>
      <c r="M164">
        <v>0</v>
      </c>
      <c r="N164">
        <v>3.0954960532425302E-4</v>
      </c>
      <c r="O164">
        <v>0</v>
      </c>
      <c r="P164">
        <v>0</v>
      </c>
      <c r="Q164">
        <v>3.5685609777857102E-3</v>
      </c>
      <c r="R164">
        <v>0</v>
      </c>
      <c r="S164">
        <v>0</v>
      </c>
      <c r="T164">
        <v>6.7076184424203896E-3</v>
      </c>
      <c r="U164">
        <v>1.05682855358601E-3</v>
      </c>
      <c r="V164">
        <v>2.30347196046404E-3</v>
      </c>
      <c r="W164">
        <v>1.3763402668324201E-3</v>
      </c>
      <c r="X164">
        <v>8.8017838281891799E-5</v>
      </c>
      <c r="Y164">
        <v>0</v>
      </c>
      <c r="Z164">
        <v>0</v>
      </c>
      <c r="AA164">
        <v>2.43546030199708E-4</v>
      </c>
      <c r="AB164">
        <v>4.0930486390613297E-4</v>
      </c>
      <c r="AC164">
        <v>0</v>
      </c>
      <c r="AD164">
        <v>3.0648522741203902E-4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2.9539412392919599E-4</v>
      </c>
      <c r="AK164">
        <v>0</v>
      </c>
      <c r="AL164">
        <v>0</v>
      </c>
      <c r="AM164">
        <v>0</v>
      </c>
      <c r="AN164" t="s">
        <v>528</v>
      </c>
    </row>
    <row r="165" spans="1:40" x14ac:dyDescent="0.2">
      <c r="A165" t="s">
        <v>529</v>
      </c>
      <c r="B165" t="s">
        <v>93</v>
      </c>
      <c r="C165" t="s">
        <v>94</v>
      </c>
      <c r="D165" t="s">
        <v>132</v>
      </c>
      <c r="E165" t="s">
        <v>133</v>
      </c>
      <c r="F165" t="s">
        <v>134</v>
      </c>
      <c r="G165" t="s">
        <v>236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1.6504594522258899E-3</v>
      </c>
      <c r="R165">
        <v>0</v>
      </c>
      <c r="S165">
        <v>0</v>
      </c>
      <c r="T165">
        <v>0</v>
      </c>
      <c r="U165">
        <v>9.2472498438776005E-3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2.0725024589012199E-3</v>
      </c>
      <c r="AI165">
        <v>0</v>
      </c>
      <c r="AJ165">
        <v>0</v>
      </c>
      <c r="AK165">
        <v>0</v>
      </c>
      <c r="AL165">
        <v>0</v>
      </c>
      <c r="AM165">
        <v>0</v>
      </c>
      <c r="AN165" t="s">
        <v>530</v>
      </c>
    </row>
    <row r="166" spans="1:40" x14ac:dyDescent="0.2">
      <c r="A166" t="s">
        <v>531</v>
      </c>
      <c r="B166" t="s">
        <v>93</v>
      </c>
      <c r="C166" t="s">
        <v>94</v>
      </c>
      <c r="D166" t="s">
        <v>132</v>
      </c>
      <c r="E166" t="s">
        <v>133</v>
      </c>
      <c r="F166" t="s">
        <v>134</v>
      </c>
      <c r="G166" t="s">
        <v>138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1.5519546151087299E-2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 t="s">
        <v>532</v>
      </c>
    </row>
    <row r="167" spans="1:40" x14ac:dyDescent="0.2">
      <c r="A167" t="s">
        <v>533</v>
      </c>
      <c r="B167" t="s">
        <v>93</v>
      </c>
      <c r="C167" t="s">
        <v>94</v>
      </c>
      <c r="D167" t="s">
        <v>132</v>
      </c>
      <c r="E167" t="s">
        <v>133</v>
      </c>
      <c r="F167" t="s">
        <v>134</v>
      </c>
      <c r="G167" t="s">
        <v>138</v>
      </c>
      <c r="H167">
        <v>0</v>
      </c>
      <c r="I167">
        <v>0</v>
      </c>
      <c r="J167">
        <v>0</v>
      </c>
      <c r="K167">
        <v>0</v>
      </c>
      <c r="L167">
        <v>1.7716019326566499E-2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 t="s">
        <v>534</v>
      </c>
    </row>
    <row r="168" spans="1:40" x14ac:dyDescent="0.2">
      <c r="A168" t="s">
        <v>535</v>
      </c>
      <c r="B168" t="s">
        <v>93</v>
      </c>
      <c r="C168" t="s">
        <v>94</v>
      </c>
      <c r="D168" t="s">
        <v>132</v>
      </c>
      <c r="E168" t="s">
        <v>133</v>
      </c>
      <c r="F168" t="s">
        <v>134</v>
      </c>
      <c r="G168" t="s">
        <v>536</v>
      </c>
      <c r="H168">
        <v>0</v>
      </c>
      <c r="I168">
        <v>0</v>
      </c>
      <c r="J168">
        <v>3.8004113386390099E-4</v>
      </c>
      <c r="K168">
        <v>0</v>
      </c>
      <c r="L168">
        <v>3.7454586314094202E-4</v>
      </c>
      <c r="M168">
        <v>0</v>
      </c>
      <c r="N168">
        <v>0</v>
      </c>
      <c r="O168">
        <v>0</v>
      </c>
      <c r="P168">
        <v>0</v>
      </c>
      <c r="Q168">
        <v>3.0778838433401698E-3</v>
      </c>
      <c r="R168">
        <v>0</v>
      </c>
      <c r="S168">
        <v>6.92023102925128E-4</v>
      </c>
      <c r="T168">
        <v>2.2241050624867602E-3</v>
      </c>
      <c r="U168">
        <v>1.65729932266897E-3</v>
      </c>
      <c r="V168">
        <v>3.30862336139381E-3</v>
      </c>
      <c r="W168">
        <v>0</v>
      </c>
      <c r="X168">
        <v>1.73101748621054E-3</v>
      </c>
      <c r="Y168">
        <v>0</v>
      </c>
      <c r="Z168">
        <v>0</v>
      </c>
      <c r="AA168">
        <v>2.1919142717973699E-3</v>
      </c>
      <c r="AB168">
        <v>0</v>
      </c>
      <c r="AC168">
        <v>0</v>
      </c>
      <c r="AD168">
        <v>4.5972784111805801E-4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1.0225181212933699E-3</v>
      </c>
      <c r="AK168">
        <v>0</v>
      </c>
      <c r="AL168">
        <v>0</v>
      </c>
      <c r="AM168">
        <v>0</v>
      </c>
      <c r="AN168" t="s">
        <v>537</v>
      </c>
    </row>
    <row r="169" spans="1:40" x14ac:dyDescent="0.2">
      <c r="A169" t="s">
        <v>538</v>
      </c>
      <c r="B169" t="s">
        <v>93</v>
      </c>
      <c r="C169" t="s">
        <v>101</v>
      </c>
      <c r="D169" t="s">
        <v>102</v>
      </c>
      <c r="E169" t="s">
        <v>361</v>
      </c>
      <c r="F169" t="s">
        <v>362</v>
      </c>
      <c r="G169" t="s">
        <v>363</v>
      </c>
      <c r="H169">
        <v>0</v>
      </c>
      <c r="I169">
        <v>0</v>
      </c>
      <c r="J169">
        <v>0</v>
      </c>
      <c r="K169">
        <v>2.12904874102251E-3</v>
      </c>
      <c r="L169">
        <v>0</v>
      </c>
      <c r="M169">
        <v>1.6466326362588499E-3</v>
      </c>
      <c r="N169">
        <v>0</v>
      </c>
      <c r="O169">
        <v>0</v>
      </c>
      <c r="P169">
        <v>9.3756801553684097E-4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1.35414123027061E-3</v>
      </c>
      <c r="X169">
        <v>0</v>
      </c>
      <c r="Y169">
        <v>0</v>
      </c>
      <c r="Z169">
        <v>1.4997880734244099E-3</v>
      </c>
      <c r="AA169">
        <v>0</v>
      </c>
      <c r="AB169">
        <v>0</v>
      </c>
      <c r="AC169">
        <v>0</v>
      </c>
      <c r="AD169">
        <v>0</v>
      </c>
      <c r="AE169">
        <v>1.1888014899645301E-4</v>
      </c>
      <c r="AF169">
        <v>0</v>
      </c>
      <c r="AG169">
        <v>0</v>
      </c>
      <c r="AH169">
        <v>0</v>
      </c>
      <c r="AI169">
        <v>0</v>
      </c>
      <c r="AJ169">
        <v>1.9995909927514799E-3</v>
      </c>
      <c r="AK169">
        <v>0</v>
      </c>
      <c r="AL169">
        <v>1.39675292492078E-3</v>
      </c>
      <c r="AM169">
        <v>0</v>
      </c>
      <c r="AN169" t="s">
        <v>539</v>
      </c>
    </row>
    <row r="170" spans="1:40" x14ac:dyDescent="0.2">
      <c r="A170" t="s">
        <v>540</v>
      </c>
      <c r="B170" t="s">
        <v>93</v>
      </c>
      <c r="C170" t="s">
        <v>94</v>
      </c>
      <c r="D170" t="s">
        <v>132</v>
      </c>
      <c r="E170" t="s">
        <v>133</v>
      </c>
      <c r="F170" t="s">
        <v>134</v>
      </c>
      <c r="G170" t="s">
        <v>138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1.22967182135157E-2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 t="s">
        <v>541</v>
      </c>
    </row>
    <row r="171" spans="1:40" x14ac:dyDescent="0.2">
      <c r="A171" t="s">
        <v>542</v>
      </c>
      <c r="B171" t="s">
        <v>93</v>
      </c>
      <c r="C171" t="s">
        <v>94</v>
      </c>
      <c r="D171" t="s">
        <v>95</v>
      </c>
      <c r="E171" t="s">
        <v>543</v>
      </c>
      <c r="F171" t="s">
        <v>544</v>
      </c>
      <c r="G171" t="s">
        <v>544</v>
      </c>
      <c r="H171">
        <v>0</v>
      </c>
      <c r="I171">
        <v>0</v>
      </c>
      <c r="J171">
        <v>6.0359474201913596E-4</v>
      </c>
      <c r="K171">
        <v>0</v>
      </c>
      <c r="L171">
        <v>0</v>
      </c>
      <c r="M171">
        <v>0</v>
      </c>
      <c r="N171">
        <v>4.5658566785327396E-3</v>
      </c>
      <c r="O171">
        <v>0</v>
      </c>
      <c r="P171">
        <v>0</v>
      </c>
      <c r="Q171">
        <v>0</v>
      </c>
      <c r="R171">
        <v>0</v>
      </c>
      <c r="S171">
        <v>1.4638950254185401E-3</v>
      </c>
      <c r="T171">
        <v>0</v>
      </c>
      <c r="U171">
        <v>0</v>
      </c>
      <c r="V171">
        <v>7.5386355069732402E-4</v>
      </c>
      <c r="W171">
        <v>2.3086998024285702E-3</v>
      </c>
      <c r="X171">
        <v>0</v>
      </c>
      <c r="Y171">
        <v>0</v>
      </c>
      <c r="Z171">
        <v>2.4779107300055398E-3</v>
      </c>
      <c r="AA171">
        <v>0</v>
      </c>
      <c r="AB171">
        <v>0</v>
      </c>
      <c r="AC171">
        <v>0</v>
      </c>
      <c r="AD171">
        <v>3.6778227289444602E-3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 t="s">
        <v>545</v>
      </c>
    </row>
    <row r="172" spans="1:40" x14ac:dyDescent="0.2">
      <c r="A172" t="s">
        <v>546</v>
      </c>
      <c r="B172" t="s">
        <v>93</v>
      </c>
      <c r="C172" t="s">
        <v>94</v>
      </c>
      <c r="D172" t="s">
        <v>132</v>
      </c>
      <c r="E172" t="s">
        <v>133</v>
      </c>
      <c r="F172" t="s">
        <v>134</v>
      </c>
      <c r="G172" t="s">
        <v>547</v>
      </c>
      <c r="H172">
        <v>4.8142018955920002E-4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2.1857435988937501E-3</v>
      </c>
      <c r="R172">
        <v>0</v>
      </c>
      <c r="S172">
        <v>0</v>
      </c>
      <c r="T172">
        <v>0</v>
      </c>
      <c r="U172">
        <v>1.2489791996925599E-3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4.87092060399416E-4</v>
      </c>
      <c r="AB172">
        <v>0</v>
      </c>
      <c r="AC172">
        <v>1.89349112426036E-3</v>
      </c>
      <c r="AD172">
        <v>5.2102488660046603E-4</v>
      </c>
      <c r="AE172">
        <v>0</v>
      </c>
      <c r="AF172">
        <v>0</v>
      </c>
      <c r="AG172">
        <v>3.2724190273424399E-3</v>
      </c>
      <c r="AH172">
        <v>2.0725024589012199E-3</v>
      </c>
      <c r="AI172">
        <v>0</v>
      </c>
      <c r="AJ172">
        <v>8.86182371787589E-4</v>
      </c>
      <c r="AK172">
        <v>0</v>
      </c>
      <c r="AL172">
        <v>0</v>
      </c>
      <c r="AM172">
        <v>0</v>
      </c>
      <c r="AN172" t="s">
        <v>548</v>
      </c>
    </row>
    <row r="173" spans="1:40" x14ac:dyDescent="0.2">
      <c r="A173" t="s">
        <v>549</v>
      </c>
      <c r="B173" t="s">
        <v>93</v>
      </c>
      <c r="C173" t="s">
        <v>94</v>
      </c>
      <c r="D173" t="s">
        <v>132</v>
      </c>
      <c r="E173" t="s">
        <v>205</v>
      </c>
      <c r="F173" t="s">
        <v>206</v>
      </c>
      <c r="G173" t="s">
        <v>386</v>
      </c>
      <c r="H173">
        <v>0</v>
      </c>
      <c r="I173">
        <v>0</v>
      </c>
      <c r="J173">
        <v>9.8363587588303695E-4</v>
      </c>
      <c r="K173">
        <v>0</v>
      </c>
      <c r="L173">
        <v>8.9891007153825996E-4</v>
      </c>
      <c r="M173">
        <v>0</v>
      </c>
      <c r="N173">
        <v>2.4763968425940302E-3</v>
      </c>
      <c r="O173">
        <v>1.8153396197872001E-3</v>
      </c>
      <c r="P173">
        <v>0</v>
      </c>
      <c r="Q173">
        <v>1.15978231778036E-3</v>
      </c>
      <c r="R173">
        <v>0</v>
      </c>
      <c r="S173">
        <v>0</v>
      </c>
      <c r="T173">
        <v>0</v>
      </c>
      <c r="U173">
        <v>4.0832012297641301E-4</v>
      </c>
      <c r="V173">
        <v>0</v>
      </c>
      <c r="W173">
        <v>7.1036916997802295E-4</v>
      </c>
      <c r="X173">
        <v>7.3348198568243196E-4</v>
      </c>
      <c r="Y173">
        <v>0</v>
      </c>
      <c r="Z173">
        <v>0</v>
      </c>
      <c r="AA173">
        <v>2.31368728689722E-3</v>
      </c>
      <c r="AB173">
        <v>1.9783068422129799E-3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3.8855688609148102E-3</v>
      </c>
      <c r="AK173">
        <v>0</v>
      </c>
      <c r="AL173">
        <v>0</v>
      </c>
      <c r="AM173">
        <v>0</v>
      </c>
      <c r="AN173" t="s">
        <v>550</v>
      </c>
    </row>
    <row r="174" spans="1:40" x14ac:dyDescent="0.2">
      <c r="A174" t="s">
        <v>551</v>
      </c>
      <c r="B174" t="s">
        <v>93</v>
      </c>
      <c r="C174" t="s">
        <v>94</v>
      </c>
      <c r="D174" t="s">
        <v>132</v>
      </c>
      <c r="E174" t="s">
        <v>133</v>
      </c>
      <c r="F174" t="s">
        <v>134</v>
      </c>
      <c r="G174" t="s">
        <v>135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3.1626610936955797E-2</v>
      </c>
      <c r="AL174">
        <v>0</v>
      </c>
      <c r="AM174">
        <v>0</v>
      </c>
      <c r="AN174" t="s">
        <v>552</v>
      </c>
    </row>
    <row r="175" spans="1:40" x14ac:dyDescent="0.2">
      <c r="A175" t="s">
        <v>553</v>
      </c>
      <c r="B175" t="s">
        <v>93</v>
      </c>
      <c r="C175" t="s">
        <v>94</v>
      </c>
      <c r="D175" t="s">
        <v>132</v>
      </c>
      <c r="E175" t="s">
        <v>205</v>
      </c>
      <c r="F175" t="s">
        <v>224</v>
      </c>
      <c r="G175" t="s">
        <v>417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2.01177625122669E-2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 t="s">
        <v>554</v>
      </c>
    </row>
    <row r="176" spans="1:40" x14ac:dyDescent="0.2">
      <c r="A176" t="s">
        <v>555</v>
      </c>
      <c r="B176" t="s">
        <v>93</v>
      </c>
      <c r="C176" t="s">
        <v>94</v>
      </c>
      <c r="D176" t="s">
        <v>132</v>
      </c>
      <c r="E176" t="s">
        <v>205</v>
      </c>
      <c r="F176" t="s">
        <v>224</v>
      </c>
      <c r="G176" t="s">
        <v>556</v>
      </c>
      <c r="H176">
        <v>0</v>
      </c>
      <c r="I176">
        <v>0</v>
      </c>
      <c r="J176">
        <v>0</v>
      </c>
      <c r="K176">
        <v>0</v>
      </c>
      <c r="L176">
        <v>4.12000449455036E-4</v>
      </c>
      <c r="M176">
        <v>0</v>
      </c>
      <c r="N176">
        <v>0</v>
      </c>
      <c r="O176">
        <v>3.0255660329786701E-4</v>
      </c>
      <c r="P176">
        <v>3.51588005826316E-4</v>
      </c>
      <c r="Q176">
        <v>2.5872067088946399E-3</v>
      </c>
      <c r="R176">
        <v>0</v>
      </c>
      <c r="S176">
        <v>5.3232546378856002E-4</v>
      </c>
      <c r="T176">
        <v>1.7651627480053699E-3</v>
      </c>
      <c r="U176">
        <v>7.9262141518950905E-4</v>
      </c>
      <c r="V176">
        <v>1.6752523348829401E-4</v>
      </c>
      <c r="W176">
        <v>3.5518458498901099E-4</v>
      </c>
      <c r="X176">
        <v>1.0562140593826999E-3</v>
      </c>
      <c r="Y176">
        <v>0</v>
      </c>
      <c r="Z176">
        <v>2.2822861986893201E-4</v>
      </c>
      <c r="AA176">
        <v>7.3063809059912296E-4</v>
      </c>
      <c r="AB176">
        <v>1.0232621597653299E-3</v>
      </c>
      <c r="AC176">
        <v>3.7193575655114101E-4</v>
      </c>
      <c r="AD176">
        <v>7.0491602304768896E-4</v>
      </c>
      <c r="AE176">
        <v>0</v>
      </c>
      <c r="AF176">
        <v>0</v>
      </c>
      <c r="AG176">
        <v>1.16308869044099E-3</v>
      </c>
      <c r="AH176">
        <v>2.4589012224251799E-4</v>
      </c>
      <c r="AI176">
        <v>0</v>
      </c>
      <c r="AJ176">
        <v>1.5224158694812401E-3</v>
      </c>
      <c r="AK176">
        <v>0</v>
      </c>
      <c r="AL176">
        <v>0</v>
      </c>
      <c r="AM176">
        <v>0</v>
      </c>
      <c r="AN176" t="s">
        <v>557</v>
      </c>
    </row>
    <row r="177" spans="1:40" x14ac:dyDescent="0.2">
      <c r="A177" t="s">
        <v>558</v>
      </c>
      <c r="B177" t="s">
        <v>93</v>
      </c>
      <c r="C177" t="s">
        <v>94</v>
      </c>
      <c r="D177" t="s">
        <v>132</v>
      </c>
      <c r="E177" t="s">
        <v>133</v>
      </c>
      <c r="F177" t="s">
        <v>134</v>
      </c>
      <c r="G177" t="s">
        <v>559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3.2932652725176998E-4</v>
      </c>
      <c r="N177">
        <v>0</v>
      </c>
      <c r="O177">
        <v>0</v>
      </c>
      <c r="P177">
        <v>2.4443737547924799E-3</v>
      </c>
      <c r="Q177">
        <v>0</v>
      </c>
      <c r="R177">
        <v>2.0839535576064301E-3</v>
      </c>
      <c r="S177">
        <v>1.3308136594713999E-3</v>
      </c>
      <c r="T177">
        <v>0</v>
      </c>
      <c r="U177">
        <v>0</v>
      </c>
      <c r="V177">
        <v>2.09406541860368E-4</v>
      </c>
      <c r="W177">
        <v>0</v>
      </c>
      <c r="X177">
        <v>0</v>
      </c>
      <c r="Y177">
        <v>0</v>
      </c>
      <c r="Z177">
        <v>1.76062078184604E-3</v>
      </c>
      <c r="AA177">
        <v>0</v>
      </c>
      <c r="AB177">
        <v>0</v>
      </c>
      <c r="AC177">
        <v>2.1639898562975501E-3</v>
      </c>
      <c r="AD177">
        <v>0</v>
      </c>
      <c r="AE177">
        <v>5.3496067048404005E-4</v>
      </c>
      <c r="AF177">
        <v>0</v>
      </c>
      <c r="AG177">
        <v>6.70254499576163E-4</v>
      </c>
      <c r="AH177">
        <v>0</v>
      </c>
      <c r="AI177">
        <v>2.835200867818E-4</v>
      </c>
      <c r="AJ177">
        <v>4.9989774818787105E-4</v>
      </c>
      <c r="AK177">
        <v>0</v>
      </c>
      <c r="AL177">
        <v>0</v>
      </c>
      <c r="AM177">
        <v>0</v>
      </c>
      <c r="AN177" t="s">
        <v>560</v>
      </c>
    </row>
    <row r="178" spans="1:40" x14ac:dyDescent="0.2">
      <c r="A178" t="s">
        <v>561</v>
      </c>
      <c r="B178" t="s">
        <v>93</v>
      </c>
      <c r="C178" t="s">
        <v>94</v>
      </c>
      <c r="D178" t="s">
        <v>132</v>
      </c>
      <c r="E178" t="s">
        <v>133</v>
      </c>
      <c r="F178" t="s">
        <v>134</v>
      </c>
      <c r="G178" t="s">
        <v>153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8.6448213403589704E-4</v>
      </c>
      <c r="N178">
        <v>0</v>
      </c>
      <c r="O178">
        <v>0</v>
      </c>
      <c r="P178">
        <v>1.8081668871067699E-3</v>
      </c>
      <c r="Q178">
        <v>0</v>
      </c>
      <c r="R178">
        <v>0</v>
      </c>
      <c r="S178">
        <v>6.6274520241675801E-3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2.1192657559257898E-3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 t="s">
        <v>562</v>
      </c>
    </row>
    <row r="179" spans="1:40" x14ac:dyDescent="0.2">
      <c r="A179" t="s">
        <v>563</v>
      </c>
      <c r="B179" t="s">
        <v>93</v>
      </c>
      <c r="C179" t="s">
        <v>94</v>
      </c>
      <c r="D179" t="s">
        <v>132</v>
      </c>
      <c r="E179" t="s">
        <v>133</v>
      </c>
      <c r="F179" t="s">
        <v>134</v>
      </c>
      <c r="G179" t="s">
        <v>138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1.21022641319147E-3</v>
      </c>
      <c r="P179">
        <v>0</v>
      </c>
      <c r="Q179">
        <v>0</v>
      </c>
      <c r="R179">
        <v>0</v>
      </c>
      <c r="S179">
        <v>1.03803465438769E-2</v>
      </c>
      <c r="T179">
        <v>0</v>
      </c>
      <c r="U179">
        <v>0</v>
      </c>
      <c r="V179">
        <v>0</v>
      </c>
      <c r="W179">
        <v>5.5497591404532996E-4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 t="s">
        <v>564</v>
      </c>
    </row>
    <row r="180" spans="1:40" x14ac:dyDescent="0.2">
      <c r="A180" t="s">
        <v>565</v>
      </c>
      <c r="B180" t="s">
        <v>93</v>
      </c>
      <c r="C180" t="s">
        <v>94</v>
      </c>
      <c r="D180" t="s">
        <v>132</v>
      </c>
      <c r="E180" t="s">
        <v>133</v>
      </c>
      <c r="F180" t="s">
        <v>134</v>
      </c>
      <c r="G180" t="s">
        <v>138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1.1217331614458599E-3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8.8031039092302196E-4</v>
      </c>
      <c r="AA180">
        <v>0</v>
      </c>
      <c r="AB180">
        <v>0</v>
      </c>
      <c r="AC180">
        <v>0</v>
      </c>
      <c r="AD180">
        <v>0</v>
      </c>
      <c r="AE180">
        <v>1.64450872778427E-3</v>
      </c>
      <c r="AF180">
        <v>0</v>
      </c>
      <c r="AG180">
        <v>4.7312082323023203E-4</v>
      </c>
      <c r="AH180">
        <v>0</v>
      </c>
      <c r="AI180">
        <v>2.7489121457539801E-3</v>
      </c>
      <c r="AJ180">
        <v>0</v>
      </c>
      <c r="AK180">
        <v>0</v>
      </c>
      <c r="AL180">
        <v>0</v>
      </c>
      <c r="AM180">
        <v>0</v>
      </c>
      <c r="AN180" t="s">
        <v>566</v>
      </c>
    </row>
    <row r="181" spans="1:40" x14ac:dyDescent="0.2">
      <c r="A181" t="s">
        <v>567</v>
      </c>
      <c r="B181" t="s">
        <v>93</v>
      </c>
      <c r="C181" t="s">
        <v>94</v>
      </c>
      <c r="D181" t="s">
        <v>132</v>
      </c>
      <c r="E181" t="s">
        <v>133</v>
      </c>
      <c r="F181" t="s">
        <v>134</v>
      </c>
      <c r="G181" t="s">
        <v>138</v>
      </c>
      <c r="H181">
        <v>0</v>
      </c>
      <c r="I181">
        <v>0</v>
      </c>
      <c r="J181">
        <v>6.4830546365018298E-4</v>
      </c>
      <c r="K181">
        <v>0</v>
      </c>
      <c r="L181">
        <v>0</v>
      </c>
      <c r="M181">
        <v>0</v>
      </c>
      <c r="N181">
        <v>0</v>
      </c>
      <c r="O181">
        <v>7.0596540769502305E-4</v>
      </c>
      <c r="P181">
        <v>0</v>
      </c>
      <c r="Q181">
        <v>4.2376661611205303E-3</v>
      </c>
      <c r="R181">
        <v>0</v>
      </c>
      <c r="S181">
        <v>0</v>
      </c>
      <c r="T181">
        <v>1.72985949304526E-3</v>
      </c>
      <c r="U181">
        <v>0</v>
      </c>
      <c r="V181">
        <v>0</v>
      </c>
      <c r="W181">
        <v>2.6638843874175901E-4</v>
      </c>
      <c r="X181">
        <v>0</v>
      </c>
      <c r="Y181">
        <v>0</v>
      </c>
      <c r="Z181">
        <v>0</v>
      </c>
      <c r="AA181">
        <v>0</v>
      </c>
      <c r="AB181">
        <v>1.50078450098915E-2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 t="s">
        <v>568</v>
      </c>
    </row>
    <row r="182" spans="1:40" x14ac:dyDescent="0.2">
      <c r="A182" t="s">
        <v>569</v>
      </c>
      <c r="B182" t="s">
        <v>93</v>
      </c>
      <c r="C182" t="s">
        <v>94</v>
      </c>
      <c r="D182" t="s">
        <v>132</v>
      </c>
      <c r="E182" t="s">
        <v>205</v>
      </c>
      <c r="F182" t="s">
        <v>224</v>
      </c>
      <c r="G182" t="s">
        <v>417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1.29209913153993E-2</v>
      </c>
      <c r="U182">
        <v>1.2489791996925599E-3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 t="s">
        <v>570</v>
      </c>
    </row>
    <row r="183" spans="1:40" x14ac:dyDescent="0.2">
      <c r="A183" t="s">
        <v>571</v>
      </c>
      <c r="B183" t="s">
        <v>93</v>
      </c>
      <c r="C183" t="s">
        <v>94</v>
      </c>
      <c r="D183" t="s">
        <v>95</v>
      </c>
      <c r="E183" t="s">
        <v>212</v>
      </c>
      <c r="F183" t="s">
        <v>310</v>
      </c>
      <c r="G183" t="s">
        <v>572</v>
      </c>
      <c r="H183">
        <v>0</v>
      </c>
      <c r="I183">
        <v>0</v>
      </c>
      <c r="J183">
        <v>2.4590896897075902E-4</v>
      </c>
      <c r="K183">
        <v>0</v>
      </c>
      <c r="L183">
        <v>1.8727293157047101E-4</v>
      </c>
      <c r="M183">
        <v>0</v>
      </c>
      <c r="N183">
        <v>7.5839653304441996E-3</v>
      </c>
      <c r="O183">
        <v>2.01704402198578E-4</v>
      </c>
      <c r="P183">
        <v>0</v>
      </c>
      <c r="Q183">
        <v>1.15978231778036E-3</v>
      </c>
      <c r="R183">
        <v>0</v>
      </c>
      <c r="S183">
        <v>2.36884831385909E-3</v>
      </c>
      <c r="T183">
        <v>1.4474334533644E-3</v>
      </c>
      <c r="U183">
        <v>3.3626363068645798E-4</v>
      </c>
      <c r="V183">
        <v>0</v>
      </c>
      <c r="W183">
        <v>5.7717495060714396E-4</v>
      </c>
      <c r="X183">
        <v>1.37894613308297E-3</v>
      </c>
      <c r="Y183">
        <v>0</v>
      </c>
      <c r="Z183">
        <v>4.5645723973786298E-4</v>
      </c>
      <c r="AA183">
        <v>0</v>
      </c>
      <c r="AB183">
        <v>6.1395729585919895E-4</v>
      </c>
      <c r="AC183">
        <v>0</v>
      </c>
      <c r="AD183">
        <v>0</v>
      </c>
      <c r="AE183">
        <v>0</v>
      </c>
      <c r="AF183">
        <v>0</v>
      </c>
      <c r="AG183">
        <v>3.1541388215348802E-4</v>
      </c>
      <c r="AH183">
        <v>0</v>
      </c>
      <c r="AI183">
        <v>0</v>
      </c>
      <c r="AJ183">
        <v>1.8178099934104401E-4</v>
      </c>
      <c r="AK183">
        <v>0</v>
      </c>
      <c r="AL183">
        <v>0</v>
      </c>
      <c r="AM183">
        <v>0</v>
      </c>
      <c r="AN183" t="s">
        <v>573</v>
      </c>
    </row>
    <row r="184" spans="1:40" x14ac:dyDescent="0.2">
      <c r="A184" t="s">
        <v>574</v>
      </c>
      <c r="B184" t="s">
        <v>93</v>
      </c>
      <c r="C184" t="s">
        <v>94</v>
      </c>
      <c r="D184" t="s">
        <v>132</v>
      </c>
      <c r="E184" t="s">
        <v>133</v>
      </c>
      <c r="F184" t="s">
        <v>134</v>
      </c>
      <c r="G184" t="s">
        <v>349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1.21022641319147E-3</v>
      </c>
      <c r="P184">
        <v>0</v>
      </c>
      <c r="Q184">
        <v>4.4160942100098096E-3</v>
      </c>
      <c r="R184">
        <v>0</v>
      </c>
      <c r="S184">
        <v>0</v>
      </c>
      <c r="T184">
        <v>8.2609616606651101E-3</v>
      </c>
      <c r="U184">
        <v>0</v>
      </c>
      <c r="V184">
        <v>0</v>
      </c>
      <c r="W184">
        <v>0</v>
      </c>
      <c r="X184">
        <v>4.1074991198216201E-4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1.2294506112125901E-3</v>
      </c>
      <c r="AI184">
        <v>0</v>
      </c>
      <c r="AJ184">
        <v>0</v>
      </c>
      <c r="AK184">
        <v>0</v>
      </c>
      <c r="AL184">
        <v>0</v>
      </c>
      <c r="AM184">
        <v>0</v>
      </c>
      <c r="AN184" t="s">
        <v>575</v>
      </c>
    </row>
    <row r="185" spans="1:40" x14ac:dyDescent="0.2">
      <c r="A185" t="s">
        <v>576</v>
      </c>
      <c r="B185" t="s">
        <v>93</v>
      </c>
      <c r="C185" t="s">
        <v>94</v>
      </c>
      <c r="D185" t="s">
        <v>132</v>
      </c>
      <c r="E185" t="s">
        <v>577</v>
      </c>
      <c r="F185" t="s">
        <v>578</v>
      </c>
      <c r="G185" t="s">
        <v>578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4.1787548907402002E-3</v>
      </c>
      <c r="T185">
        <v>3.5303254960107302E-4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6.1395729585919895E-4</v>
      </c>
      <c r="AC185">
        <v>0</v>
      </c>
      <c r="AD185">
        <v>5.9764619345347601E-3</v>
      </c>
      <c r="AE185">
        <v>0</v>
      </c>
      <c r="AF185">
        <v>0</v>
      </c>
      <c r="AG185">
        <v>2.9570051451889502E-4</v>
      </c>
      <c r="AH185">
        <v>4.9178024448503599E-4</v>
      </c>
      <c r="AI185">
        <v>0</v>
      </c>
      <c r="AJ185">
        <v>0</v>
      </c>
      <c r="AK185">
        <v>0</v>
      </c>
      <c r="AL185">
        <v>0</v>
      </c>
      <c r="AM185">
        <v>0</v>
      </c>
      <c r="AN185" t="s">
        <v>579</v>
      </c>
    </row>
    <row r="186" spans="1:40" x14ac:dyDescent="0.2">
      <c r="A186" t="s">
        <v>580</v>
      </c>
      <c r="B186" t="s">
        <v>93</v>
      </c>
      <c r="C186" t="s">
        <v>94</v>
      </c>
      <c r="D186" t="s">
        <v>132</v>
      </c>
      <c r="E186" t="s">
        <v>133</v>
      </c>
      <c r="F186" t="s">
        <v>134</v>
      </c>
      <c r="G186" t="s">
        <v>349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1.4274243911142799E-3</v>
      </c>
      <c r="R186">
        <v>0</v>
      </c>
      <c r="S186">
        <v>0</v>
      </c>
      <c r="T186">
        <v>7.9785356209842607E-3</v>
      </c>
      <c r="U186">
        <v>0</v>
      </c>
      <c r="V186">
        <v>0</v>
      </c>
      <c r="W186">
        <v>0</v>
      </c>
      <c r="X186">
        <v>3.10996361929351E-3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1.0889419699311501E-3</v>
      </c>
      <c r="AI186">
        <v>0</v>
      </c>
      <c r="AJ186">
        <v>0</v>
      </c>
      <c r="AK186">
        <v>0</v>
      </c>
      <c r="AL186">
        <v>0</v>
      </c>
      <c r="AM186">
        <v>0</v>
      </c>
      <c r="AN186" t="s">
        <v>581</v>
      </c>
    </row>
    <row r="187" spans="1:40" x14ac:dyDescent="0.2">
      <c r="A187" t="s">
        <v>582</v>
      </c>
      <c r="B187" t="s">
        <v>93</v>
      </c>
      <c r="C187" t="s">
        <v>94</v>
      </c>
      <c r="D187" t="s">
        <v>132</v>
      </c>
      <c r="E187" t="s">
        <v>205</v>
      </c>
      <c r="F187" t="s">
        <v>224</v>
      </c>
      <c r="G187" t="s">
        <v>583</v>
      </c>
      <c r="H187">
        <v>0</v>
      </c>
      <c r="I187">
        <v>3.9921097125681E-4</v>
      </c>
      <c r="J187">
        <v>0</v>
      </c>
      <c r="K187">
        <v>9.0839412950293797E-4</v>
      </c>
      <c r="L187">
        <v>0</v>
      </c>
      <c r="M187">
        <v>7.4098468631648301E-4</v>
      </c>
      <c r="N187">
        <v>9.2864881597275997E-4</v>
      </c>
      <c r="O187">
        <v>0</v>
      </c>
      <c r="P187">
        <v>0</v>
      </c>
      <c r="Q187">
        <v>0</v>
      </c>
      <c r="R187">
        <v>0</v>
      </c>
      <c r="S187">
        <v>1.3840462058502599E-3</v>
      </c>
      <c r="T187">
        <v>0</v>
      </c>
      <c r="U187">
        <v>0</v>
      </c>
      <c r="V187">
        <v>6.7010093395317703E-4</v>
      </c>
      <c r="W187">
        <v>0</v>
      </c>
      <c r="X187">
        <v>0</v>
      </c>
      <c r="Y187">
        <v>9.7679214224987809E-4</v>
      </c>
      <c r="Z187">
        <v>2.9343679697434101E-4</v>
      </c>
      <c r="AA187">
        <v>0</v>
      </c>
      <c r="AB187">
        <v>0</v>
      </c>
      <c r="AC187">
        <v>0</v>
      </c>
      <c r="AD187">
        <v>0</v>
      </c>
      <c r="AE187">
        <v>9.3122783380555202E-4</v>
      </c>
      <c r="AF187">
        <v>3.6428666048483199E-4</v>
      </c>
      <c r="AG187">
        <v>0</v>
      </c>
      <c r="AH187">
        <v>0</v>
      </c>
      <c r="AI187">
        <v>9.2452202211456701E-4</v>
      </c>
      <c r="AJ187">
        <v>0</v>
      </c>
      <c r="AK187">
        <v>3.4831069313827898E-4</v>
      </c>
      <c r="AL187">
        <v>4.2052776234173902E-4</v>
      </c>
      <c r="AM187">
        <v>0</v>
      </c>
      <c r="AN187" t="s">
        <v>584</v>
      </c>
    </row>
    <row r="188" spans="1:40" x14ac:dyDescent="0.2">
      <c r="A188" t="s">
        <v>585</v>
      </c>
      <c r="B188" t="s">
        <v>93</v>
      </c>
      <c r="C188" t="s">
        <v>94</v>
      </c>
      <c r="D188" t="s">
        <v>132</v>
      </c>
      <c r="E188" t="s">
        <v>577</v>
      </c>
      <c r="F188" t="s">
        <v>578</v>
      </c>
      <c r="G188" t="s">
        <v>578</v>
      </c>
      <c r="H188">
        <v>0</v>
      </c>
      <c r="I188">
        <v>0</v>
      </c>
      <c r="J188">
        <v>1.11776804077618E-4</v>
      </c>
      <c r="K188">
        <v>0</v>
      </c>
      <c r="L188">
        <v>0</v>
      </c>
      <c r="M188">
        <v>0</v>
      </c>
      <c r="N188">
        <v>6.1909921064850603E-4</v>
      </c>
      <c r="O188">
        <v>0</v>
      </c>
      <c r="P188">
        <v>0</v>
      </c>
      <c r="Q188">
        <v>0</v>
      </c>
      <c r="R188">
        <v>0</v>
      </c>
      <c r="S188">
        <v>1.4638950254185401E-3</v>
      </c>
      <c r="T188">
        <v>0</v>
      </c>
      <c r="U188">
        <v>5.0439544602968696E-4</v>
      </c>
      <c r="V188">
        <v>0</v>
      </c>
      <c r="W188">
        <v>2.4418940217994502E-4</v>
      </c>
      <c r="X188">
        <v>0</v>
      </c>
      <c r="Y188">
        <v>0</v>
      </c>
      <c r="Z188">
        <v>0</v>
      </c>
      <c r="AA188">
        <v>7.3063809059912296E-4</v>
      </c>
      <c r="AB188">
        <v>7.2992700729926996E-3</v>
      </c>
      <c r="AC188">
        <v>4.0574809805578999E-4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3.6810652366561399E-3</v>
      </c>
      <c r="AK188">
        <v>0</v>
      </c>
      <c r="AL188">
        <v>0</v>
      </c>
      <c r="AM188">
        <v>0</v>
      </c>
      <c r="AN188" t="s">
        <v>586</v>
      </c>
    </row>
    <row r="189" spans="1:40" x14ac:dyDescent="0.2">
      <c r="A189" t="s">
        <v>587</v>
      </c>
      <c r="B189" t="s">
        <v>93</v>
      </c>
      <c r="C189" t="s">
        <v>94</v>
      </c>
      <c r="D189" t="s">
        <v>132</v>
      </c>
      <c r="E189" t="s">
        <v>133</v>
      </c>
      <c r="F189" t="s">
        <v>134</v>
      </c>
      <c r="G189" t="s">
        <v>279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3.7819575412233399E-3</v>
      </c>
      <c r="P189">
        <v>0</v>
      </c>
      <c r="Q189">
        <v>1.33821036666964E-3</v>
      </c>
      <c r="R189">
        <v>0</v>
      </c>
      <c r="S189">
        <v>0</v>
      </c>
      <c r="T189">
        <v>0</v>
      </c>
      <c r="U189">
        <v>1.6092616611423399E-3</v>
      </c>
      <c r="V189">
        <v>0</v>
      </c>
      <c r="W189">
        <v>7.1036916997802295E-4</v>
      </c>
      <c r="X189">
        <v>0</v>
      </c>
      <c r="Y189">
        <v>0</v>
      </c>
      <c r="Z189">
        <v>0</v>
      </c>
      <c r="AA189">
        <v>0</v>
      </c>
      <c r="AB189">
        <v>5.8667030493212398E-3</v>
      </c>
      <c r="AC189">
        <v>1.52155536770921E-3</v>
      </c>
      <c r="AD189">
        <v>0</v>
      </c>
      <c r="AE189">
        <v>0</v>
      </c>
      <c r="AF189">
        <v>0</v>
      </c>
      <c r="AG189">
        <v>7.0968123484534899E-4</v>
      </c>
      <c r="AH189">
        <v>0</v>
      </c>
      <c r="AI189">
        <v>0</v>
      </c>
      <c r="AJ189">
        <v>3.1811674884682701E-4</v>
      </c>
      <c r="AK189">
        <v>0</v>
      </c>
      <c r="AL189">
        <v>0</v>
      </c>
      <c r="AM189">
        <v>0</v>
      </c>
      <c r="AN189" t="s">
        <v>588</v>
      </c>
    </row>
    <row r="190" spans="1:40" x14ac:dyDescent="0.2">
      <c r="A190" t="s">
        <v>589</v>
      </c>
      <c r="B190" t="s">
        <v>93</v>
      </c>
      <c r="C190" t="s">
        <v>94</v>
      </c>
      <c r="D190" t="s">
        <v>132</v>
      </c>
      <c r="E190" t="s">
        <v>133</v>
      </c>
      <c r="F190" t="s">
        <v>134</v>
      </c>
      <c r="G190" t="s">
        <v>188</v>
      </c>
      <c r="H190">
        <v>1.3539942831352499E-3</v>
      </c>
      <c r="I190">
        <v>3.5224497463836203E-4</v>
      </c>
      <c r="J190">
        <v>0</v>
      </c>
      <c r="K190">
        <v>1.67485167627104E-3</v>
      </c>
      <c r="L190">
        <v>0</v>
      </c>
      <c r="M190">
        <v>0</v>
      </c>
      <c r="N190">
        <v>0</v>
      </c>
      <c r="O190">
        <v>0</v>
      </c>
      <c r="P190">
        <v>7.1991829764435995E-4</v>
      </c>
      <c r="Q190">
        <v>0</v>
      </c>
      <c r="R190">
        <v>0</v>
      </c>
      <c r="S190">
        <v>5.3232546378856002E-4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5.5114116652578201E-3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2.2988505747126402E-3</v>
      </c>
      <c r="AL190">
        <v>0</v>
      </c>
      <c r="AM190">
        <v>0</v>
      </c>
      <c r="AN190" t="s">
        <v>590</v>
      </c>
    </row>
    <row r="191" spans="1:40" x14ac:dyDescent="0.2">
      <c r="A191" t="s">
        <v>591</v>
      </c>
      <c r="B191" t="s">
        <v>93</v>
      </c>
      <c r="C191" t="s">
        <v>94</v>
      </c>
      <c r="D191" t="s">
        <v>132</v>
      </c>
      <c r="E191" t="s">
        <v>133</v>
      </c>
      <c r="F191" t="s">
        <v>134</v>
      </c>
      <c r="G191" t="s">
        <v>592</v>
      </c>
      <c r="H191">
        <v>0</v>
      </c>
      <c r="I191">
        <v>0</v>
      </c>
      <c r="J191">
        <v>0</v>
      </c>
      <c r="K191">
        <v>4.1729355324041199E-3</v>
      </c>
      <c r="L191">
        <v>0</v>
      </c>
      <c r="M191">
        <v>2.4699489543882801E-4</v>
      </c>
      <c r="N191">
        <v>0</v>
      </c>
      <c r="O191">
        <v>0</v>
      </c>
      <c r="P191">
        <v>1.6742285991729301E-3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1.7722241412973299E-3</v>
      </c>
      <c r="AM191">
        <v>0</v>
      </c>
      <c r="AN191" t="s">
        <v>593</v>
      </c>
    </row>
    <row r="192" spans="1:40" x14ac:dyDescent="0.2">
      <c r="A192" t="s">
        <v>594</v>
      </c>
      <c r="B192" t="s">
        <v>93</v>
      </c>
      <c r="C192" t="s">
        <v>94</v>
      </c>
      <c r="D192" t="s">
        <v>132</v>
      </c>
      <c r="E192" t="s">
        <v>231</v>
      </c>
      <c r="F192" t="s">
        <v>232</v>
      </c>
      <c r="G192" t="s">
        <v>233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1.29209913153993E-2</v>
      </c>
      <c r="U192">
        <v>0</v>
      </c>
      <c r="V192">
        <v>0</v>
      </c>
      <c r="W192">
        <v>0</v>
      </c>
      <c r="X192">
        <v>8.8017838281891799E-5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 t="s">
        <v>595</v>
      </c>
    </row>
    <row r="193" spans="1:40" x14ac:dyDescent="0.2">
      <c r="A193" t="s">
        <v>596</v>
      </c>
      <c r="B193" t="s">
        <v>93</v>
      </c>
      <c r="C193" t="s">
        <v>94</v>
      </c>
      <c r="D193" t="s">
        <v>132</v>
      </c>
      <c r="E193" t="s">
        <v>133</v>
      </c>
      <c r="F193" t="s">
        <v>134</v>
      </c>
      <c r="G193" t="s">
        <v>236</v>
      </c>
      <c r="H193">
        <v>1.805325710847E-4</v>
      </c>
      <c r="I193">
        <v>0</v>
      </c>
      <c r="J193">
        <v>0</v>
      </c>
      <c r="K193">
        <v>0</v>
      </c>
      <c r="L193">
        <v>5.9927338102550704E-4</v>
      </c>
      <c r="M193">
        <v>0</v>
      </c>
      <c r="N193">
        <v>0</v>
      </c>
      <c r="O193">
        <v>1.86576572033685E-3</v>
      </c>
      <c r="P193">
        <v>0</v>
      </c>
      <c r="Q193">
        <v>0</v>
      </c>
      <c r="R193">
        <v>0</v>
      </c>
      <c r="S193">
        <v>1.4106624790396799E-3</v>
      </c>
      <c r="T193">
        <v>0</v>
      </c>
      <c r="U193">
        <v>7.2056492289955304E-5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2.6790063321967899E-3</v>
      </c>
      <c r="AB193">
        <v>8.1860972781226595E-4</v>
      </c>
      <c r="AC193">
        <v>6.0862214708368601E-4</v>
      </c>
      <c r="AD193">
        <v>4.5972784111805801E-4</v>
      </c>
      <c r="AE193">
        <v>0</v>
      </c>
      <c r="AF193">
        <v>0</v>
      </c>
      <c r="AG193">
        <v>2.9372917775543602E-3</v>
      </c>
      <c r="AH193">
        <v>0</v>
      </c>
      <c r="AI193">
        <v>0</v>
      </c>
      <c r="AJ193">
        <v>7.2712399736417496E-4</v>
      </c>
      <c r="AK193">
        <v>0</v>
      </c>
      <c r="AL193">
        <v>0</v>
      </c>
      <c r="AM193">
        <v>0</v>
      </c>
      <c r="AN193" t="s">
        <v>597</v>
      </c>
    </row>
    <row r="194" spans="1:40" x14ac:dyDescent="0.2">
      <c r="A194" t="s">
        <v>598</v>
      </c>
      <c r="B194" t="s">
        <v>93</v>
      </c>
      <c r="C194" t="s">
        <v>94</v>
      </c>
      <c r="D194" t="s">
        <v>132</v>
      </c>
      <c r="E194" t="s">
        <v>133</v>
      </c>
      <c r="F194" t="s">
        <v>134</v>
      </c>
      <c r="G194" t="s">
        <v>349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1.21022641319147E-3</v>
      </c>
      <c r="P194">
        <v>0</v>
      </c>
      <c r="Q194">
        <v>3.1224908555624901E-3</v>
      </c>
      <c r="R194">
        <v>0</v>
      </c>
      <c r="S194">
        <v>0</v>
      </c>
      <c r="T194">
        <v>7.6255030713831802E-3</v>
      </c>
      <c r="U194">
        <v>0</v>
      </c>
      <c r="V194">
        <v>0</v>
      </c>
      <c r="W194">
        <v>0</v>
      </c>
      <c r="X194">
        <v>4.1074991198216201E-4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1.1591962905718701E-3</v>
      </c>
      <c r="AI194">
        <v>0</v>
      </c>
      <c r="AJ194">
        <v>0</v>
      </c>
      <c r="AK194">
        <v>0</v>
      </c>
      <c r="AL194">
        <v>0</v>
      </c>
      <c r="AM194">
        <v>0</v>
      </c>
      <c r="AN194" t="s">
        <v>599</v>
      </c>
    </row>
    <row r="195" spans="1:40" x14ac:dyDescent="0.2">
      <c r="A195" t="s">
        <v>600</v>
      </c>
      <c r="B195" t="s">
        <v>93</v>
      </c>
      <c r="C195" t="s">
        <v>94</v>
      </c>
      <c r="D195" t="s">
        <v>132</v>
      </c>
      <c r="E195" t="s">
        <v>205</v>
      </c>
      <c r="F195" t="s">
        <v>224</v>
      </c>
      <c r="G195" t="s">
        <v>601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4.9067713444553504E-3</v>
      </c>
      <c r="R195">
        <v>0</v>
      </c>
      <c r="S195">
        <v>0</v>
      </c>
      <c r="T195">
        <v>6.4957989126597504E-3</v>
      </c>
      <c r="U195">
        <v>0</v>
      </c>
      <c r="V195">
        <v>0</v>
      </c>
      <c r="W195">
        <v>0</v>
      </c>
      <c r="X195">
        <v>1.4963032507921601E-3</v>
      </c>
      <c r="Y195">
        <v>0</v>
      </c>
      <c r="Z195">
        <v>0</v>
      </c>
      <c r="AA195">
        <v>1.33950316609839E-3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 t="s">
        <v>602</v>
      </c>
    </row>
    <row r="196" spans="1:40" x14ac:dyDescent="0.2">
      <c r="A196" t="s">
        <v>603</v>
      </c>
      <c r="B196" t="s">
        <v>93</v>
      </c>
      <c r="C196" t="s">
        <v>94</v>
      </c>
      <c r="D196" t="s">
        <v>132</v>
      </c>
      <c r="E196" t="s">
        <v>205</v>
      </c>
      <c r="F196" t="s">
        <v>604</v>
      </c>
      <c r="G196" t="s">
        <v>604</v>
      </c>
      <c r="H196">
        <v>4.8142018955920002E-4</v>
      </c>
      <c r="I196">
        <v>0</v>
      </c>
      <c r="J196">
        <v>2.4590896897075902E-4</v>
      </c>
      <c r="K196">
        <v>0</v>
      </c>
      <c r="L196">
        <v>4.12000449455036E-4</v>
      </c>
      <c r="M196">
        <v>0</v>
      </c>
      <c r="N196">
        <v>0</v>
      </c>
      <c r="O196">
        <v>0</v>
      </c>
      <c r="P196">
        <v>0</v>
      </c>
      <c r="Q196">
        <v>5.7989115889017795E-4</v>
      </c>
      <c r="R196">
        <v>2.9770765108663299E-4</v>
      </c>
      <c r="S196">
        <v>1.06465092757712E-4</v>
      </c>
      <c r="T196">
        <v>1.55334321824472E-3</v>
      </c>
      <c r="U196">
        <v>1.3210356919825101E-3</v>
      </c>
      <c r="V196">
        <v>0</v>
      </c>
      <c r="W196">
        <v>1.1987479743379101E-3</v>
      </c>
      <c r="X196">
        <v>2.34714235418378E-4</v>
      </c>
      <c r="Y196">
        <v>0</v>
      </c>
      <c r="Z196">
        <v>9.78122656581135E-5</v>
      </c>
      <c r="AA196">
        <v>2.5572333170969302E-3</v>
      </c>
      <c r="AB196">
        <v>4.7752234122382201E-4</v>
      </c>
      <c r="AC196">
        <v>4.3956043956043999E-4</v>
      </c>
      <c r="AD196">
        <v>1.0726982959421399E-3</v>
      </c>
      <c r="AE196">
        <v>0</v>
      </c>
      <c r="AF196">
        <v>0</v>
      </c>
      <c r="AG196">
        <v>2.3656041161511601E-4</v>
      </c>
      <c r="AH196">
        <v>2.10762961922158E-4</v>
      </c>
      <c r="AI196">
        <v>0</v>
      </c>
      <c r="AJ196">
        <v>6.8167874752891498E-4</v>
      </c>
      <c r="AK196">
        <v>0</v>
      </c>
      <c r="AL196">
        <v>0</v>
      </c>
      <c r="AM196">
        <v>0</v>
      </c>
      <c r="AN196" t="s">
        <v>605</v>
      </c>
    </row>
    <row r="197" spans="1:40" x14ac:dyDescent="0.2">
      <c r="A197" t="s">
        <v>606</v>
      </c>
      <c r="B197" t="s">
        <v>93</v>
      </c>
      <c r="C197" t="s">
        <v>94</v>
      </c>
      <c r="D197" t="s">
        <v>95</v>
      </c>
      <c r="E197" t="s">
        <v>543</v>
      </c>
      <c r="F197" t="s">
        <v>544</v>
      </c>
      <c r="G197" t="s">
        <v>544</v>
      </c>
      <c r="H197">
        <v>0</v>
      </c>
      <c r="I197">
        <v>0</v>
      </c>
      <c r="J197">
        <v>0</v>
      </c>
      <c r="K197">
        <v>0</v>
      </c>
      <c r="L197">
        <v>4.4945503576912998E-4</v>
      </c>
      <c r="M197">
        <v>0</v>
      </c>
      <c r="N197">
        <v>0</v>
      </c>
      <c r="O197">
        <v>0</v>
      </c>
      <c r="P197">
        <v>0</v>
      </c>
      <c r="Q197">
        <v>6.2449817111249898E-4</v>
      </c>
      <c r="R197">
        <v>0</v>
      </c>
      <c r="S197">
        <v>0</v>
      </c>
      <c r="T197">
        <v>9.0023300148273696E-3</v>
      </c>
      <c r="U197">
        <v>0</v>
      </c>
      <c r="V197">
        <v>0</v>
      </c>
      <c r="W197">
        <v>3.3298554842719802E-4</v>
      </c>
      <c r="X197">
        <v>8.8017838281891799E-5</v>
      </c>
      <c r="Y197">
        <v>0</v>
      </c>
      <c r="Z197">
        <v>0</v>
      </c>
      <c r="AA197">
        <v>0</v>
      </c>
      <c r="AB197">
        <v>2.1829592741660401E-3</v>
      </c>
      <c r="AC197">
        <v>0</v>
      </c>
      <c r="AD197">
        <v>3.6778227289444601E-4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 t="s">
        <v>607</v>
      </c>
    </row>
    <row r="198" spans="1:40" x14ac:dyDescent="0.2">
      <c r="A198" t="s">
        <v>608</v>
      </c>
      <c r="B198" t="s">
        <v>93</v>
      </c>
      <c r="C198" t="s">
        <v>118</v>
      </c>
      <c r="D198" t="s">
        <v>119</v>
      </c>
      <c r="E198" t="s">
        <v>120</v>
      </c>
      <c r="F198" t="s">
        <v>147</v>
      </c>
      <c r="G198" t="s">
        <v>148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3.2932652725176998E-4</v>
      </c>
      <c r="N198">
        <v>0</v>
      </c>
      <c r="O198">
        <v>0</v>
      </c>
      <c r="P198">
        <v>1.0882485894624101E-3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2.7748795702266498E-3</v>
      </c>
      <c r="X198">
        <v>0</v>
      </c>
      <c r="Y198">
        <v>0</v>
      </c>
      <c r="Z198">
        <v>5.2166541684327196E-4</v>
      </c>
      <c r="AA198">
        <v>0</v>
      </c>
      <c r="AB198">
        <v>0</v>
      </c>
      <c r="AC198">
        <v>7.4387151310228202E-4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2.3858756163512001E-3</v>
      </c>
      <c r="AK198">
        <v>0</v>
      </c>
      <c r="AL198">
        <v>0</v>
      </c>
      <c r="AM198">
        <v>0</v>
      </c>
      <c r="AN198" t="s">
        <v>609</v>
      </c>
    </row>
    <row r="199" spans="1:40" x14ac:dyDescent="0.2">
      <c r="A199" t="s">
        <v>610</v>
      </c>
      <c r="B199" t="s">
        <v>93</v>
      </c>
      <c r="C199" t="s">
        <v>94</v>
      </c>
      <c r="D199" t="s">
        <v>95</v>
      </c>
      <c r="E199" t="s">
        <v>212</v>
      </c>
      <c r="F199" t="s">
        <v>213</v>
      </c>
      <c r="G199" t="s">
        <v>214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3.2932652725176998E-4</v>
      </c>
      <c r="N199">
        <v>0</v>
      </c>
      <c r="O199">
        <v>0</v>
      </c>
      <c r="P199">
        <v>2.7959617606187902E-3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5.4122786997489502E-3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 t="s">
        <v>611</v>
      </c>
    </row>
    <row r="200" spans="1:40" x14ac:dyDescent="0.2">
      <c r="A200" t="s">
        <v>612</v>
      </c>
      <c r="B200" t="s">
        <v>93</v>
      </c>
      <c r="C200" t="s">
        <v>94</v>
      </c>
      <c r="D200" t="s">
        <v>132</v>
      </c>
      <c r="E200" t="s">
        <v>133</v>
      </c>
      <c r="F200" t="s">
        <v>134</v>
      </c>
      <c r="G200" t="s">
        <v>592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6.1139952607492396E-3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 t="s">
        <v>613</v>
      </c>
    </row>
    <row r="201" spans="1:40" x14ac:dyDescent="0.2">
      <c r="A201" t="s">
        <v>614</v>
      </c>
      <c r="B201" t="s">
        <v>93</v>
      </c>
      <c r="C201" t="s">
        <v>94</v>
      </c>
      <c r="D201" t="s">
        <v>132</v>
      </c>
      <c r="E201" t="s">
        <v>577</v>
      </c>
      <c r="F201" t="s">
        <v>578</v>
      </c>
      <c r="G201" t="s">
        <v>578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1.38627130711563E-2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 t="s">
        <v>615</v>
      </c>
    </row>
    <row r="202" spans="1:40" x14ac:dyDescent="0.2">
      <c r="A202" t="s">
        <v>616</v>
      </c>
      <c r="B202" t="s">
        <v>93</v>
      </c>
      <c r="C202" t="s">
        <v>94</v>
      </c>
      <c r="D202" t="s">
        <v>132</v>
      </c>
      <c r="E202" t="s">
        <v>205</v>
      </c>
      <c r="F202" t="s">
        <v>206</v>
      </c>
      <c r="G202" t="s">
        <v>255</v>
      </c>
      <c r="H202">
        <v>2.1663908530163999E-3</v>
      </c>
      <c r="I202">
        <v>0</v>
      </c>
      <c r="J202">
        <v>0</v>
      </c>
      <c r="K202">
        <v>0</v>
      </c>
      <c r="L202">
        <v>1.1610921757369201E-3</v>
      </c>
      <c r="M202">
        <v>6.9981887041001105E-4</v>
      </c>
      <c r="N202">
        <v>0</v>
      </c>
      <c r="O202">
        <v>0</v>
      </c>
      <c r="P202">
        <v>0</v>
      </c>
      <c r="Q202">
        <v>5.0405923811223099E-3</v>
      </c>
      <c r="R202">
        <v>0</v>
      </c>
      <c r="S202">
        <v>0</v>
      </c>
      <c r="T202">
        <v>0</v>
      </c>
      <c r="U202">
        <v>1.27299803045588E-3</v>
      </c>
      <c r="V202">
        <v>3.7693177534866201E-4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1.3643495463537801E-3</v>
      </c>
      <c r="AC202">
        <v>0</v>
      </c>
      <c r="AD202">
        <v>0</v>
      </c>
      <c r="AE202">
        <v>0</v>
      </c>
      <c r="AF202">
        <v>0</v>
      </c>
      <c r="AG202">
        <v>2.7598714688430197E-4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 t="s">
        <v>617</v>
      </c>
    </row>
    <row r="203" spans="1:40" x14ac:dyDescent="0.2">
      <c r="A203" t="s">
        <v>618</v>
      </c>
      <c r="B203" t="s">
        <v>93</v>
      </c>
      <c r="C203" t="s">
        <v>94</v>
      </c>
      <c r="D203" t="s">
        <v>132</v>
      </c>
      <c r="E203" t="s">
        <v>133</v>
      </c>
      <c r="F203" t="s">
        <v>134</v>
      </c>
      <c r="G203" t="s">
        <v>153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6.8643372566090199E-4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5.2095580919993504E-3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 t="s">
        <v>619</v>
      </c>
    </row>
    <row r="204" spans="1:40" x14ac:dyDescent="0.2">
      <c r="A204" t="s">
        <v>620</v>
      </c>
      <c r="B204" t="s">
        <v>93</v>
      </c>
      <c r="C204" t="s">
        <v>94</v>
      </c>
      <c r="D204" t="s">
        <v>132</v>
      </c>
      <c r="E204" t="s">
        <v>133</v>
      </c>
      <c r="F204" t="s">
        <v>134</v>
      </c>
      <c r="G204" t="s">
        <v>349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3.9700240877866E-3</v>
      </c>
      <c r="R204">
        <v>0</v>
      </c>
      <c r="S204">
        <v>0</v>
      </c>
      <c r="T204">
        <v>8.4374779354656499E-3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 t="s">
        <v>621</v>
      </c>
    </row>
    <row r="205" spans="1:40" x14ac:dyDescent="0.2">
      <c r="A205" t="s">
        <v>622</v>
      </c>
      <c r="B205" t="s">
        <v>93</v>
      </c>
      <c r="C205" t="s">
        <v>94</v>
      </c>
      <c r="D205" t="s">
        <v>132</v>
      </c>
      <c r="E205" t="s">
        <v>205</v>
      </c>
      <c r="F205" t="s">
        <v>206</v>
      </c>
      <c r="G205" t="s">
        <v>406</v>
      </c>
      <c r="H205">
        <v>0</v>
      </c>
      <c r="I205">
        <v>0</v>
      </c>
      <c r="J205">
        <v>2.23553608155236E-4</v>
      </c>
      <c r="K205">
        <v>0</v>
      </c>
      <c r="L205">
        <v>0</v>
      </c>
      <c r="M205">
        <v>0</v>
      </c>
      <c r="N205">
        <v>4.6432440798637999E-4</v>
      </c>
      <c r="O205">
        <v>0</v>
      </c>
      <c r="P205">
        <v>0</v>
      </c>
      <c r="Q205">
        <v>3.7915960388973098E-3</v>
      </c>
      <c r="R205">
        <v>0</v>
      </c>
      <c r="S205">
        <v>0</v>
      </c>
      <c r="T205">
        <v>2.7183506319282602E-3</v>
      </c>
      <c r="U205">
        <v>0</v>
      </c>
      <c r="V205">
        <v>0</v>
      </c>
      <c r="W205">
        <v>1.13215086465247E-3</v>
      </c>
      <c r="X205">
        <v>1.17357117709189E-4</v>
      </c>
      <c r="Y205">
        <v>0</v>
      </c>
      <c r="Z205">
        <v>0</v>
      </c>
      <c r="AA205">
        <v>0</v>
      </c>
      <c r="AB205">
        <v>0</v>
      </c>
      <c r="AC205">
        <v>6.0862214708368601E-4</v>
      </c>
      <c r="AD205">
        <v>0</v>
      </c>
      <c r="AE205">
        <v>0</v>
      </c>
      <c r="AF205">
        <v>0</v>
      </c>
      <c r="AG205">
        <v>0</v>
      </c>
      <c r="AH205">
        <v>2.8101728256287799E-4</v>
      </c>
      <c r="AI205">
        <v>0</v>
      </c>
      <c r="AJ205">
        <v>1.5451384943988701E-3</v>
      </c>
      <c r="AK205">
        <v>0</v>
      </c>
      <c r="AL205">
        <v>0</v>
      </c>
      <c r="AM205">
        <v>0</v>
      </c>
      <c r="AN205" t="s">
        <v>623</v>
      </c>
    </row>
    <row r="206" spans="1:40" x14ac:dyDescent="0.2">
      <c r="A206" t="s">
        <v>624</v>
      </c>
      <c r="B206" t="s">
        <v>93</v>
      </c>
      <c r="C206" t="s">
        <v>94</v>
      </c>
      <c r="D206" t="s">
        <v>132</v>
      </c>
      <c r="E206" t="s">
        <v>133</v>
      </c>
      <c r="F206" t="s">
        <v>134</v>
      </c>
      <c r="G206" t="s">
        <v>625</v>
      </c>
      <c r="H206">
        <v>1.5044380923724999E-4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1.8734945133375E-3</v>
      </c>
      <c r="R206">
        <v>1.0419767788032201E-3</v>
      </c>
      <c r="S206">
        <v>0</v>
      </c>
      <c r="T206">
        <v>0</v>
      </c>
      <c r="U206">
        <v>9.8477206129605598E-4</v>
      </c>
      <c r="V206">
        <v>6.7428906479038396E-3</v>
      </c>
      <c r="W206">
        <v>0</v>
      </c>
      <c r="X206">
        <v>0</v>
      </c>
      <c r="Y206">
        <v>0</v>
      </c>
      <c r="Z206">
        <v>0</v>
      </c>
      <c r="AA206">
        <v>1.21773015099854E-3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9.4624164646046503E-4</v>
      </c>
      <c r="AH206">
        <v>0</v>
      </c>
      <c r="AI206">
        <v>0</v>
      </c>
      <c r="AJ206">
        <v>2.72671499011566E-4</v>
      </c>
      <c r="AK206">
        <v>0</v>
      </c>
      <c r="AL206">
        <v>0</v>
      </c>
      <c r="AM206">
        <v>0</v>
      </c>
      <c r="AN206" t="s">
        <v>626</v>
      </c>
    </row>
    <row r="207" spans="1:40" x14ac:dyDescent="0.2">
      <c r="A207" t="s">
        <v>627</v>
      </c>
      <c r="B207" t="s">
        <v>93</v>
      </c>
      <c r="C207" t="s">
        <v>94</v>
      </c>
      <c r="D207" t="s">
        <v>132</v>
      </c>
      <c r="E207" t="s">
        <v>133</v>
      </c>
      <c r="F207" t="s">
        <v>134</v>
      </c>
      <c r="G207" t="s">
        <v>138</v>
      </c>
      <c r="H207">
        <v>0</v>
      </c>
      <c r="I207">
        <v>0</v>
      </c>
      <c r="J207">
        <v>0</v>
      </c>
      <c r="K207">
        <v>0</v>
      </c>
      <c r="L207">
        <v>8.6145548522416598E-4</v>
      </c>
      <c r="M207">
        <v>0</v>
      </c>
      <c r="N207">
        <v>0</v>
      </c>
      <c r="O207">
        <v>1.10937421209218E-3</v>
      </c>
      <c r="P207">
        <v>0</v>
      </c>
      <c r="Q207">
        <v>2.2303506111160699E-3</v>
      </c>
      <c r="R207">
        <v>0</v>
      </c>
      <c r="S207">
        <v>0</v>
      </c>
      <c r="T207">
        <v>9.5318788392289796E-4</v>
      </c>
      <c r="U207">
        <v>0</v>
      </c>
      <c r="V207">
        <v>1.04703270930184E-3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1.43256702367146E-3</v>
      </c>
      <c r="AC207">
        <v>1.6568047337278101E-3</v>
      </c>
      <c r="AD207">
        <v>0</v>
      </c>
      <c r="AE207">
        <v>0</v>
      </c>
      <c r="AF207">
        <v>0</v>
      </c>
      <c r="AG207">
        <v>1.9910501310938899E-3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 t="s">
        <v>628</v>
      </c>
    </row>
    <row r="208" spans="1:40" x14ac:dyDescent="0.2">
      <c r="A208" t="s">
        <v>629</v>
      </c>
      <c r="B208" t="s">
        <v>93</v>
      </c>
      <c r="C208" t="s">
        <v>94</v>
      </c>
      <c r="D208" t="s">
        <v>132</v>
      </c>
      <c r="E208" t="s">
        <v>133</v>
      </c>
      <c r="F208" t="s">
        <v>134</v>
      </c>
      <c r="G208" t="s">
        <v>630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1.2381984212970099E-3</v>
      </c>
      <c r="O208">
        <v>0</v>
      </c>
      <c r="P208">
        <v>1.1049908754541299E-3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8.1668551325543397E-3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5.0540537208929699E-4</v>
      </c>
      <c r="AJ208">
        <v>0</v>
      </c>
      <c r="AK208">
        <v>0</v>
      </c>
      <c r="AL208">
        <v>0</v>
      </c>
      <c r="AM208">
        <v>0</v>
      </c>
      <c r="AN208" t="s">
        <v>631</v>
      </c>
    </row>
    <row r="209" spans="1:40" x14ac:dyDescent="0.2">
      <c r="A209" t="s">
        <v>632</v>
      </c>
      <c r="B209" t="s">
        <v>93</v>
      </c>
      <c r="C209" t="s">
        <v>94</v>
      </c>
      <c r="D209" t="s">
        <v>132</v>
      </c>
      <c r="E209" t="s">
        <v>133</v>
      </c>
      <c r="F209" t="s">
        <v>134</v>
      </c>
      <c r="G209" t="s">
        <v>153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3.9519183270212404E-3</v>
      </c>
      <c r="N209">
        <v>0</v>
      </c>
      <c r="O209">
        <v>0</v>
      </c>
      <c r="P209">
        <v>2.8629309045857098E-3</v>
      </c>
      <c r="Q209">
        <v>0</v>
      </c>
      <c r="R209">
        <v>0</v>
      </c>
      <c r="S209">
        <v>1.19773229352426E-3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 t="s">
        <v>633</v>
      </c>
    </row>
    <row r="210" spans="1:40" x14ac:dyDescent="0.2">
      <c r="A210" t="s">
        <v>634</v>
      </c>
      <c r="B210" t="s">
        <v>93</v>
      </c>
      <c r="C210" t="s">
        <v>94</v>
      </c>
      <c r="D210" t="s">
        <v>95</v>
      </c>
      <c r="E210" t="s">
        <v>212</v>
      </c>
      <c r="F210" t="s">
        <v>310</v>
      </c>
      <c r="G210" t="s">
        <v>635</v>
      </c>
      <c r="H210">
        <v>4.8142018955920002E-4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5.5468710604608901E-4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8.6576242591071605E-4</v>
      </c>
      <c r="X210">
        <v>0</v>
      </c>
      <c r="Y210">
        <v>0</v>
      </c>
      <c r="Z210">
        <v>0</v>
      </c>
      <c r="AA210">
        <v>1.33950316609839E-3</v>
      </c>
      <c r="AB210">
        <v>6.8217477317688798E-4</v>
      </c>
      <c r="AC210">
        <v>1.82586644125106E-3</v>
      </c>
      <c r="AD210">
        <v>0</v>
      </c>
      <c r="AE210">
        <v>0</v>
      </c>
      <c r="AF210">
        <v>0</v>
      </c>
      <c r="AG210">
        <v>1.2616555286139499E-3</v>
      </c>
      <c r="AH210">
        <v>0</v>
      </c>
      <c r="AI210">
        <v>0</v>
      </c>
      <c r="AJ210">
        <v>2.2949851166806801E-3</v>
      </c>
      <c r="AK210">
        <v>0</v>
      </c>
      <c r="AL210">
        <v>0</v>
      </c>
      <c r="AM210">
        <v>0</v>
      </c>
      <c r="AN210" t="s">
        <v>636</v>
      </c>
    </row>
    <row r="211" spans="1:40" x14ac:dyDescent="0.2">
      <c r="A211" t="s">
        <v>637</v>
      </c>
      <c r="B211" t="s">
        <v>93</v>
      </c>
      <c r="C211" t="s">
        <v>94</v>
      </c>
      <c r="D211" t="s">
        <v>132</v>
      </c>
      <c r="E211" t="s">
        <v>577</v>
      </c>
      <c r="F211" t="s">
        <v>578</v>
      </c>
      <c r="G211" t="s">
        <v>578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7.6654866785552701E-3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1.1828020580755801E-4</v>
      </c>
      <c r="AH211">
        <v>0</v>
      </c>
      <c r="AI211">
        <v>0</v>
      </c>
      <c r="AJ211">
        <v>0</v>
      </c>
      <c r="AK211">
        <v>6.2695924764890297E-4</v>
      </c>
      <c r="AL211">
        <v>0</v>
      </c>
      <c r="AM211">
        <v>0</v>
      </c>
      <c r="AN211" t="s">
        <v>638</v>
      </c>
    </row>
    <row r="212" spans="1:40" x14ac:dyDescent="0.2">
      <c r="A212" t="s">
        <v>639</v>
      </c>
      <c r="B212" t="s">
        <v>93</v>
      </c>
      <c r="C212" t="s">
        <v>94</v>
      </c>
      <c r="D212" t="s">
        <v>132</v>
      </c>
      <c r="E212" t="s">
        <v>133</v>
      </c>
      <c r="F212" t="s">
        <v>134</v>
      </c>
      <c r="G212" t="s">
        <v>138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8.0381145032072596E-3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 t="s">
        <v>640</v>
      </c>
    </row>
    <row r="213" spans="1:40" x14ac:dyDescent="0.2">
      <c r="A213" t="s">
        <v>641</v>
      </c>
      <c r="B213" t="s">
        <v>93</v>
      </c>
      <c r="C213" t="s">
        <v>94</v>
      </c>
      <c r="D213" t="s">
        <v>132</v>
      </c>
      <c r="E213" t="s">
        <v>133</v>
      </c>
      <c r="F213" t="s">
        <v>134</v>
      </c>
      <c r="G213" t="s">
        <v>135</v>
      </c>
      <c r="H213">
        <v>0</v>
      </c>
      <c r="I213">
        <v>0</v>
      </c>
      <c r="J213">
        <v>0</v>
      </c>
      <c r="K213">
        <v>3.6903511511056901E-4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5.6731114081705796E-3</v>
      </c>
      <c r="AA213">
        <v>0</v>
      </c>
      <c r="AB213">
        <v>0</v>
      </c>
      <c r="AC213">
        <v>0</v>
      </c>
      <c r="AD213">
        <v>0</v>
      </c>
      <c r="AE213">
        <v>2.1794693982683101E-3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 t="s">
        <v>642</v>
      </c>
    </row>
    <row r="214" spans="1:40" x14ac:dyDescent="0.2">
      <c r="A214" t="s">
        <v>643</v>
      </c>
      <c r="B214" t="s">
        <v>93</v>
      </c>
      <c r="C214" t="s">
        <v>94</v>
      </c>
      <c r="D214" t="s">
        <v>132</v>
      </c>
      <c r="E214" t="s">
        <v>205</v>
      </c>
      <c r="F214" t="s">
        <v>224</v>
      </c>
      <c r="G214" t="s">
        <v>601</v>
      </c>
      <c r="H214">
        <v>0</v>
      </c>
      <c r="I214">
        <v>0</v>
      </c>
      <c r="J214">
        <v>0</v>
      </c>
      <c r="K214">
        <v>0</v>
      </c>
      <c r="L214">
        <v>2.62182104198659E-4</v>
      </c>
      <c r="M214">
        <v>0</v>
      </c>
      <c r="N214">
        <v>0</v>
      </c>
      <c r="O214">
        <v>7.5639150824466698E-4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2.23375126098862E-3</v>
      </c>
      <c r="V214">
        <v>0</v>
      </c>
      <c r="W214">
        <v>3.7738362155082498E-4</v>
      </c>
      <c r="X214">
        <v>0</v>
      </c>
      <c r="Y214">
        <v>0</v>
      </c>
      <c r="Z214">
        <v>0</v>
      </c>
      <c r="AA214">
        <v>0</v>
      </c>
      <c r="AB214">
        <v>1.2279145917184001E-3</v>
      </c>
      <c r="AC214">
        <v>0</v>
      </c>
      <c r="AD214">
        <v>1.9921539781782502E-3</v>
      </c>
      <c r="AE214">
        <v>0</v>
      </c>
      <c r="AF214">
        <v>0</v>
      </c>
      <c r="AG214">
        <v>0</v>
      </c>
      <c r="AH214">
        <v>2.3535197414640999E-3</v>
      </c>
      <c r="AI214">
        <v>0</v>
      </c>
      <c r="AJ214">
        <v>3.40839373764457E-4</v>
      </c>
      <c r="AK214">
        <v>0</v>
      </c>
      <c r="AL214">
        <v>0</v>
      </c>
      <c r="AM214">
        <v>0</v>
      </c>
      <c r="AN214" t="s">
        <v>644</v>
      </c>
    </row>
    <row r="215" spans="1:40" x14ac:dyDescent="0.2">
      <c r="A215" t="s">
        <v>645</v>
      </c>
      <c r="B215" t="s">
        <v>93</v>
      </c>
      <c r="C215" t="s">
        <v>94</v>
      </c>
      <c r="D215" t="s">
        <v>132</v>
      </c>
      <c r="E215" t="s">
        <v>133</v>
      </c>
      <c r="F215" t="s">
        <v>134</v>
      </c>
      <c r="G215" t="s">
        <v>153</v>
      </c>
      <c r="H215">
        <v>0</v>
      </c>
      <c r="I215">
        <v>0</v>
      </c>
      <c r="J215">
        <v>0</v>
      </c>
      <c r="K215">
        <v>6.6142447554432696E-3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9.4618746526891305E-4</v>
      </c>
      <c r="AM215">
        <v>0</v>
      </c>
      <c r="AN215" t="s">
        <v>646</v>
      </c>
    </row>
    <row r="216" spans="1:40" x14ac:dyDescent="0.2">
      <c r="A216" t="s">
        <v>647</v>
      </c>
      <c r="B216" t="s">
        <v>93</v>
      </c>
      <c r="C216" t="s">
        <v>94</v>
      </c>
      <c r="D216" t="s">
        <v>132</v>
      </c>
      <c r="E216" t="s">
        <v>205</v>
      </c>
      <c r="F216" t="s">
        <v>224</v>
      </c>
      <c r="G216" t="s">
        <v>417</v>
      </c>
      <c r="H216">
        <v>6.3186399879644895E-4</v>
      </c>
      <c r="I216">
        <v>0</v>
      </c>
      <c r="J216">
        <v>0</v>
      </c>
      <c r="K216">
        <v>0</v>
      </c>
      <c r="L216">
        <v>5.6556425334282198E-3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7.8450098915342093E-3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 t="s">
        <v>648</v>
      </c>
    </row>
    <row r="217" spans="1:40" x14ac:dyDescent="0.2">
      <c r="A217" t="s">
        <v>649</v>
      </c>
      <c r="B217" t="s">
        <v>93</v>
      </c>
      <c r="C217" t="s">
        <v>94</v>
      </c>
      <c r="D217" t="s">
        <v>132</v>
      </c>
      <c r="E217" t="s">
        <v>133</v>
      </c>
      <c r="F217" t="s">
        <v>134</v>
      </c>
      <c r="G217" t="s">
        <v>188</v>
      </c>
      <c r="H217">
        <v>6.3186399879644895E-4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1.58524283037902E-3</v>
      </c>
      <c r="V217">
        <v>0</v>
      </c>
      <c r="W217">
        <v>3.7738362155082498E-4</v>
      </c>
      <c r="X217">
        <v>0</v>
      </c>
      <c r="Y217">
        <v>0</v>
      </c>
      <c r="Z217">
        <v>0</v>
      </c>
      <c r="AA217">
        <v>2.0701412566975202E-3</v>
      </c>
      <c r="AB217">
        <v>8.1860972781226595E-4</v>
      </c>
      <c r="AC217">
        <v>4.3956043956043999E-4</v>
      </c>
      <c r="AD217">
        <v>1.3485350006129701E-3</v>
      </c>
      <c r="AE217">
        <v>0</v>
      </c>
      <c r="AF217">
        <v>0</v>
      </c>
      <c r="AG217">
        <v>1.1828020580755801E-3</v>
      </c>
      <c r="AH217">
        <v>0</v>
      </c>
      <c r="AI217">
        <v>0</v>
      </c>
      <c r="AJ217">
        <v>6.3623349769365402E-4</v>
      </c>
      <c r="AK217">
        <v>5.57297109021247E-4</v>
      </c>
      <c r="AL217">
        <v>0</v>
      </c>
      <c r="AM217">
        <v>0</v>
      </c>
      <c r="AN217" t="s">
        <v>650</v>
      </c>
    </row>
    <row r="218" spans="1:40" x14ac:dyDescent="0.2">
      <c r="A218" t="s">
        <v>651</v>
      </c>
      <c r="B218" t="s">
        <v>93</v>
      </c>
      <c r="C218" t="s">
        <v>101</v>
      </c>
      <c r="D218" t="s">
        <v>102</v>
      </c>
      <c r="E218" t="s">
        <v>103</v>
      </c>
      <c r="F218" t="s">
        <v>652</v>
      </c>
      <c r="G218" t="s">
        <v>653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7.0596540769502305E-4</v>
      </c>
      <c r="P218">
        <v>0</v>
      </c>
      <c r="Q218">
        <v>0</v>
      </c>
      <c r="R218">
        <v>0</v>
      </c>
      <c r="S218">
        <v>7.9848819568284005E-5</v>
      </c>
      <c r="T218">
        <v>0</v>
      </c>
      <c r="U218">
        <v>0</v>
      </c>
      <c r="V218">
        <v>0</v>
      </c>
      <c r="W218">
        <v>0</v>
      </c>
      <c r="X218">
        <v>2.20044595704729E-3</v>
      </c>
      <c r="Y218">
        <v>0</v>
      </c>
      <c r="Z218">
        <v>1.3041635421081799E-4</v>
      </c>
      <c r="AA218">
        <v>0</v>
      </c>
      <c r="AB218">
        <v>4.0930486390613297E-4</v>
      </c>
      <c r="AC218">
        <v>0</v>
      </c>
      <c r="AD218">
        <v>0</v>
      </c>
      <c r="AE218">
        <v>0</v>
      </c>
      <c r="AF218">
        <v>3.9740362961981701E-4</v>
      </c>
      <c r="AG218">
        <v>2.3261773808819801E-3</v>
      </c>
      <c r="AH218">
        <v>1.4050864128143899E-3</v>
      </c>
      <c r="AI218">
        <v>0</v>
      </c>
      <c r="AJ218">
        <v>0</v>
      </c>
      <c r="AK218">
        <v>0</v>
      </c>
      <c r="AL218">
        <v>0</v>
      </c>
      <c r="AM218">
        <v>0</v>
      </c>
      <c r="AN218" t="s">
        <v>654</v>
      </c>
    </row>
    <row r="219" spans="1:40" x14ac:dyDescent="0.2">
      <c r="A219" t="s">
        <v>655</v>
      </c>
      <c r="B219" t="s">
        <v>93</v>
      </c>
      <c r="C219" t="s">
        <v>94</v>
      </c>
      <c r="D219" t="s">
        <v>132</v>
      </c>
      <c r="E219" t="s">
        <v>205</v>
      </c>
      <c r="F219" t="s">
        <v>224</v>
      </c>
      <c r="G219" t="s">
        <v>656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6.3045263835549504E-3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 t="s">
        <v>657</v>
      </c>
    </row>
    <row r="220" spans="1:40" x14ac:dyDescent="0.2">
      <c r="A220" t="s">
        <v>658</v>
      </c>
      <c r="B220" t="s">
        <v>93</v>
      </c>
      <c r="C220" t="s">
        <v>94</v>
      </c>
      <c r="D220" t="s">
        <v>132</v>
      </c>
      <c r="E220" t="s">
        <v>243</v>
      </c>
      <c r="F220" t="s">
        <v>244</v>
      </c>
      <c r="G220" t="s">
        <v>245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9.9555178987502605E-3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 t="s">
        <v>659</v>
      </c>
    </row>
    <row r="221" spans="1:40" x14ac:dyDescent="0.2">
      <c r="A221" t="s">
        <v>660</v>
      </c>
      <c r="B221" t="s">
        <v>93</v>
      </c>
      <c r="C221" t="s">
        <v>94</v>
      </c>
      <c r="D221" t="s">
        <v>132</v>
      </c>
      <c r="E221" t="s">
        <v>205</v>
      </c>
      <c r="F221" t="s">
        <v>206</v>
      </c>
      <c r="G221" t="s">
        <v>456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5.4171180931744298E-4</v>
      </c>
      <c r="O221">
        <v>0</v>
      </c>
      <c r="P221">
        <v>0</v>
      </c>
      <c r="Q221">
        <v>2.7210277455615999E-3</v>
      </c>
      <c r="R221">
        <v>0</v>
      </c>
      <c r="S221">
        <v>0</v>
      </c>
      <c r="T221">
        <v>3.24789945632987E-3</v>
      </c>
      <c r="U221">
        <v>4.5635778450304999E-4</v>
      </c>
      <c r="V221">
        <v>0</v>
      </c>
      <c r="W221">
        <v>3.99582658112638E-4</v>
      </c>
      <c r="X221">
        <v>0</v>
      </c>
      <c r="Y221">
        <v>0</v>
      </c>
      <c r="Z221">
        <v>0</v>
      </c>
      <c r="AA221">
        <v>0</v>
      </c>
      <c r="AB221">
        <v>1.1596971144007099E-3</v>
      </c>
      <c r="AC221">
        <v>0</v>
      </c>
      <c r="AD221">
        <v>7.35564545788893E-4</v>
      </c>
      <c r="AE221">
        <v>0</v>
      </c>
      <c r="AF221">
        <v>0</v>
      </c>
      <c r="AG221">
        <v>4.5340745559563898E-4</v>
      </c>
      <c r="AH221">
        <v>0</v>
      </c>
      <c r="AI221">
        <v>0</v>
      </c>
      <c r="AJ221">
        <v>4.0900724851734898E-4</v>
      </c>
      <c r="AK221">
        <v>0</v>
      </c>
      <c r="AL221">
        <v>0</v>
      </c>
      <c r="AM221">
        <v>0</v>
      </c>
      <c r="AN221" t="s">
        <v>661</v>
      </c>
    </row>
    <row r="222" spans="1:40" x14ac:dyDescent="0.2">
      <c r="A222" t="s">
        <v>662</v>
      </c>
      <c r="B222" t="s">
        <v>93</v>
      </c>
      <c r="C222" t="s">
        <v>118</v>
      </c>
      <c r="D222" t="s">
        <v>119</v>
      </c>
      <c r="E222" t="s">
        <v>120</v>
      </c>
      <c r="F222" t="s">
        <v>121</v>
      </c>
      <c r="G222" t="s">
        <v>122</v>
      </c>
      <c r="H222">
        <v>4.3929592297276996E-3</v>
      </c>
      <c r="I222">
        <v>4.6965996618448197E-5</v>
      </c>
      <c r="J222">
        <v>1.0954126799606501E-3</v>
      </c>
      <c r="K222">
        <v>6.8129559712720397E-4</v>
      </c>
      <c r="L222">
        <v>0</v>
      </c>
      <c r="M222">
        <v>1.2349744771941401E-4</v>
      </c>
      <c r="N222">
        <v>0</v>
      </c>
      <c r="O222">
        <v>0</v>
      </c>
      <c r="P222">
        <v>1.0045371595037601E-4</v>
      </c>
      <c r="Q222">
        <v>0</v>
      </c>
      <c r="R222">
        <v>1.4885382554331601E-4</v>
      </c>
      <c r="S222">
        <v>0</v>
      </c>
      <c r="T222">
        <v>0</v>
      </c>
      <c r="U222">
        <v>9.6075323053273806E-5</v>
      </c>
      <c r="V222">
        <v>0</v>
      </c>
      <c r="W222">
        <v>6.6597109685439699E-5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1.1158072696534199E-3</v>
      </c>
      <c r="AD222">
        <v>0</v>
      </c>
      <c r="AE222">
        <v>0</v>
      </c>
      <c r="AF222">
        <v>0</v>
      </c>
      <c r="AG222">
        <v>3.9426735269186002E-5</v>
      </c>
      <c r="AH222">
        <v>0</v>
      </c>
      <c r="AI222">
        <v>0</v>
      </c>
      <c r="AJ222">
        <v>0</v>
      </c>
      <c r="AK222">
        <v>2.7864855451062399E-4</v>
      </c>
      <c r="AL222">
        <v>1.50188486550621E-5</v>
      </c>
      <c r="AM222">
        <v>0</v>
      </c>
      <c r="AN222" t="s">
        <v>663</v>
      </c>
    </row>
    <row r="223" spans="1:40" x14ac:dyDescent="0.2">
      <c r="A223" t="s">
        <v>664</v>
      </c>
      <c r="B223" t="s">
        <v>93</v>
      </c>
      <c r="C223" t="s">
        <v>94</v>
      </c>
      <c r="D223" t="s">
        <v>132</v>
      </c>
      <c r="E223" t="s">
        <v>205</v>
      </c>
      <c r="F223" t="s">
        <v>224</v>
      </c>
      <c r="G223" t="s">
        <v>665</v>
      </c>
      <c r="H223">
        <v>5.1150895140665001E-4</v>
      </c>
      <c r="I223">
        <v>0</v>
      </c>
      <c r="J223">
        <v>2.4590896897075902E-4</v>
      </c>
      <c r="K223">
        <v>0</v>
      </c>
      <c r="L223">
        <v>0</v>
      </c>
      <c r="M223">
        <v>0</v>
      </c>
      <c r="N223">
        <v>0</v>
      </c>
      <c r="O223">
        <v>4.5383490494680002E-4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1.53720516885238E-3</v>
      </c>
      <c r="V223">
        <v>0</v>
      </c>
      <c r="W223">
        <v>2.04231136368682E-3</v>
      </c>
      <c r="X223">
        <v>0</v>
      </c>
      <c r="Y223">
        <v>0</v>
      </c>
      <c r="Z223">
        <v>0</v>
      </c>
      <c r="AA223">
        <v>0</v>
      </c>
      <c r="AB223">
        <v>6.1395729585919895E-4</v>
      </c>
      <c r="AC223">
        <v>0</v>
      </c>
      <c r="AD223">
        <v>1.19529238690695E-3</v>
      </c>
      <c r="AE223">
        <v>0</v>
      </c>
      <c r="AF223">
        <v>0</v>
      </c>
      <c r="AG223">
        <v>7.2939460247994198E-4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 t="s">
        <v>666</v>
      </c>
    </row>
    <row r="224" spans="1:40" x14ac:dyDescent="0.2">
      <c r="A224" t="s">
        <v>667</v>
      </c>
      <c r="B224" t="s">
        <v>93</v>
      </c>
      <c r="C224" t="s">
        <v>94</v>
      </c>
      <c r="D224" t="s">
        <v>132</v>
      </c>
      <c r="E224" t="s">
        <v>133</v>
      </c>
      <c r="F224" t="s">
        <v>134</v>
      </c>
      <c r="G224" t="s">
        <v>279</v>
      </c>
      <c r="H224">
        <v>0</v>
      </c>
      <c r="I224">
        <v>0</v>
      </c>
      <c r="J224">
        <v>0</v>
      </c>
      <c r="K224">
        <v>0</v>
      </c>
      <c r="L224">
        <v>1.9850930746469898E-3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1.5348932396480001E-2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 t="s">
        <v>668</v>
      </c>
    </row>
    <row r="225" spans="1:40" x14ac:dyDescent="0.2">
      <c r="A225" t="s">
        <v>669</v>
      </c>
      <c r="B225" t="s">
        <v>93</v>
      </c>
      <c r="C225" t="s">
        <v>118</v>
      </c>
      <c r="D225" t="s">
        <v>119</v>
      </c>
      <c r="E225" t="s">
        <v>120</v>
      </c>
      <c r="F225" t="s">
        <v>147</v>
      </c>
      <c r="G225" t="s">
        <v>148</v>
      </c>
      <c r="H225">
        <v>1.0531066646607501E-3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1.9346850332765801E-3</v>
      </c>
      <c r="O225">
        <v>0</v>
      </c>
      <c r="P225">
        <v>0</v>
      </c>
      <c r="Q225">
        <v>2.6318137211169602E-3</v>
      </c>
      <c r="R225">
        <v>0</v>
      </c>
      <c r="S225">
        <v>0</v>
      </c>
      <c r="T225">
        <v>5.2954882440161004E-4</v>
      </c>
      <c r="U225">
        <v>4.0832012297641301E-4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1.7054369329422201E-3</v>
      </c>
      <c r="AC225">
        <v>5.4099746407438698E-4</v>
      </c>
      <c r="AD225">
        <v>1.5017776143189899E-3</v>
      </c>
      <c r="AE225">
        <v>0</v>
      </c>
      <c r="AF225">
        <v>0</v>
      </c>
      <c r="AG225">
        <v>4.5340745559563898E-4</v>
      </c>
      <c r="AH225">
        <v>0</v>
      </c>
      <c r="AI225">
        <v>0</v>
      </c>
      <c r="AJ225">
        <v>2.9539412392919599E-4</v>
      </c>
      <c r="AK225">
        <v>0</v>
      </c>
      <c r="AL225">
        <v>0</v>
      </c>
      <c r="AM225">
        <v>0</v>
      </c>
      <c r="AN225" t="s">
        <v>670</v>
      </c>
    </row>
    <row r="226" spans="1:40" x14ac:dyDescent="0.2">
      <c r="A226" t="s">
        <v>671</v>
      </c>
      <c r="B226" t="s">
        <v>93</v>
      </c>
      <c r="C226" t="s">
        <v>94</v>
      </c>
      <c r="D226" t="s">
        <v>132</v>
      </c>
      <c r="E226" t="s">
        <v>133</v>
      </c>
      <c r="F226" t="s">
        <v>134</v>
      </c>
      <c r="G226" t="s">
        <v>153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1.11517530555803E-3</v>
      </c>
      <c r="R226">
        <v>0</v>
      </c>
      <c r="S226">
        <v>0</v>
      </c>
      <c r="T226">
        <v>0</v>
      </c>
      <c r="U226">
        <v>6.0287265215929302E-3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 t="s">
        <v>672</v>
      </c>
    </row>
    <row r="227" spans="1:40" x14ac:dyDescent="0.2">
      <c r="A227" t="s">
        <v>673</v>
      </c>
      <c r="B227" t="s">
        <v>93</v>
      </c>
      <c r="C227" t="s">
        <v>94</v>
      </c>
      <c r="D227" t="s">
        <v>132</v>
      </c>
      <c r="E227" t="s">
        <v>507</v>
      </c>
      <c r="F227" t="s">
        <v>508</v>
      </c>
      <c r="G227" t="s">
        <v>509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1.51663841555893E-3</v>
      </c>
      <c r="R227">
        <v>0</v>
      </c>
      <c r="S227">
        <v>0</v>
      </c>
      <c r="T227">
        <v>2.1888018075266499E-3</v>
      </c>
      <c r="U227">
        <v>6.0047076908296103E-4</v>
      </c>
      <c r="V227">
        <v>0</v>
      </c>
      <c r="W227">
        <v>7.3256820653983597E-4</v>
      </c>
      <c r="X227">
        <v>0</v>
      </c>
      <c r="Y227">
        <v>0</v>
      </c>
      <c r="Z227">
        <v>0</v>
      </c>
      <c r="AA227">
        <v>0</v>
      </c>
      <c r="AB227">
        <v>2.25117675148373E-3</v>
      </c>
      <c r="AC227">
        <v>0</v>
      </c>
      <c r="AD227">
        <v>2.45188181929631E-3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 t="s">
        <v>674</v>
      </c>
    </row>
    <row r="228" spans="1:40" x14ac:dyDescent="0.2">
      <c r="A228" t="s">
        <v>675</v>
      </c>
      <c r="B228" t="s">
        <v>93</v>
      </c>
      <c r="C228" t="s">
        <v>118</v>
      </c>
      <c r="D228" t="s">
        <v>119</v>
      </c>
      <c r="E228" t="s">
        <v>120</v>
      </c>
      <c r="F228" t="s">
        <v>147</v>
      </c>
      <c r="G228" t="s">
        <v>148</v>
      </c>
      <c r="H228">
        <v>0</v>
      </c>
      <c r="I228">
        <v>0</v>
      </c>
      <c r="J228">
        <v>0</v>
      </c>
      <c r="K228">
        <v>1.9871121582876799E-3</v>
      </c>
      <c r="L228">
        <v>0</v>
      </c>
      <c r="M228">
        <v>0</v>
      </c>
      <c r="N228">
        <v>0</v>
      </c>
      <c r="O228">
        <v>0</v>
      </c>
      <c r="P228">
        <v>1.0882485894624101E-3</v>
      </c>
      <c r="Q228">
        <v>0</v>
      </c>
      <c r="R228">
        <v>0</v>
      </c>
      <c r="S228">
        <v>1.3574299326608299E-3</v>
      </c>
      <c r="T228">
        <v>0</v>
      </c>
      <c r="U228">
        <v>0</v>
      </c>
      <c r="V228">
        <v>3.30862336139381E-3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 t="s">
        <v>676</v>
      </c>
    </row>
    <row r="229" spans="1:40" x14ac:dyDescent="0.2">
      <c r="A229" t="s">
        <v>677</v>
      </c>
      <c r="B229" t="s">
        <v>93</v>
      </c>
      <c r="C229" t="s">
        <v>177</v>
      </c>
      <c r="D229" t="s">
        <v>178</v>
      </c>
      <c r="E229" t="s">
        <v>179</v>
      </c>
      <c r="F229" t="s">
        <v>180</v>
      </c>
      <c r="G229" t="s">
        <v>181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4.4199635018165404E-3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 t="s">
        <v>678</v>
      </c>
    </row>
    <row r="230" spans="1:40" x14ac:dyDescent="0.2">
      <c r="A230" t="s">
        <v>679</v>
      </c>
      <c r="B230" t="s">
        <v>93</v>
      </c>
      <c r="C230" t="s">
        <v>94</v>
      </c>
      <c r="D230" t="s">
        <v>132</v>
      </c>
      <c r="E230" t="s">
        <v>133</v>
      </c>
      <c r="F230" t="s">
        <v>134</v>
      </c>
      <c r="G230" t="s">
        <v>138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6.92023102925128E-3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 t="s">
        <v>680</v>
      </c>
    </row>
    <row r="231" spans="1:40" x14ac:dyDescent="0.2">
      <c r="A231" t="s">
        <v>681</v>
      </c>
      <c r="B231" t="s">
        <v>93</v>
      </c>
      <c r="C231" t="s">
        <v>94</v>
      </c>
      <c r="D231" t="s">
        <v>132</v>
      </c>
      <c r="E231" t="s">
        <v>205</v>
      </c>
      <c r="F231" t="s">
        <v>206</v>
      </c>
      <c r="G231" t="s">
        <v>682</v>
      </c>
      <c r="H231">
        <v>7.5221904618624899E-4</v>
      </c>
      <c r="I231">
        <v>0</v>
      </c>
      <c r="J231">
        <v>0</v>
      </c>
      <c r="K231">
        <v>1.7032389928180099E-4</v>
      </c>
      <c r="L231">
        <v>4.4945503576912998E-4</v>
      </c>
      <c r="M231">
        <v>0</v>
      </c>
      <c r="N231">
        <v>0</v>
      </c>
      <c r="O231">
        <v>0</v>
      </c>
      <c r="P231">
        <v>1.6574863131812001E-3</v>
      </c>
      <c r="Q231">
        <v>0</v>
      </c>
      <c r="R231">
        <v>1.0419767788032201E-3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3.0431107354184301E-4</v>
      </c>
      <c r="AD231">
        <v>1.8389113644722301E-4</v>
      </c>
      <c r="AE231">
        <v>6.5384081948049403E-4</v>
      </c>
      <c r="AF231">
        <v>0</v>
      </c>
      <c r="AG231">
        <v>3.74553985057267E-4</v>
      </c>
      <c r="AH231">
        <v>0</v>
      </c>
      <c r="AI231">
        <v>0</v>
      </c>
      <c r="AJ231">
        <v>6.5895612261128401E-4</v>
      </c>
      <c r="AK231">
        <v>0</v>
      </c>
      <c r="AL231">
        <v>1.6520733520568299E-4</v>
      </c>
      <c r="AM231">
        <v>0</v>
      </c>
      <c r="AN231" t="s">
        <v>683</v>
      </c>
    </row>
    <row r="232" spans="1:40" x14ac:dyDescent="0.2">
      <c r="A232" t="s">
        <v>684</v>
      </c>
      <c r="B232" t="s">
        <v>93</v>
      </c>
      <c r="C232" t="s">
        <v>94</v>
      </c>
      <c r="D232" t="s">
        <v>132</v>
      </c>
      <c r="E232" t="s">
        <v>231</v>
      </c>
      <c r="F232" t="s">
        <v>232</v>
      </c>
      <c r="G232" t="s">
        <v>233</v>
      </c>
      <c r="H232">
        <v>0</v>
      </c>
      <c r="I232">
        <v>0</v>
      </c>
      <c r="J232">
        <v>8.9421443262094195E-5</v>
      </c>
      <c r="K232">
        <v>0</v>
      </c>
      <c r="L232">
        <v>1.8727293157047101E-4</v>
      </c>
      <c r="M232">
        <v>0</v>
      </c>
      <c r="N232">
        <v>1.2381984212970099E-3</v>
      </c>
      <c r="O232">
        <v>0</v>
      </c>
      <c r="P232">
        <v>0</v>
      </c>
      <c r="Q232">
        <v>1.6058524400035701E-3</v>
      </c>
      <c r="R232">
        <v>0</v>
      </c>
      <c r="S232">
        <v>3.46011551462564E-4</v>
      </c>
      <c r="T232">
        <v>2.2947115724069799E-3</v>
      </c>
      <c r="U232">
        <v>5.5243310755632405E-4</v>
      </c>
      <c r="V232">
        <v>0</v>
      </c>
      <c r="W232">
        <v>3.99582658112638E-4</v>
      </c>
      <c r="X232">
        <v>2.34714235418378E-4</v>
      </c>
      <c r="Y232">
        <v>0</v>
      </c>
      <c r="Z232">
        <v>0</v>
      </c>
      <c r="AA232">
        <v>6.0886507549926905E-4</v>
      </c>
      <c r="AB232">
        <v>1.29613206903609E-3</v>
      </c>
      <c r="AC232">
        <v>2.36686390532544E-4</v>
      </c>
      <c r="AD232">
        <v>7.0491602304768896E-4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3.1811674884682701E-4</v>
      </c>
      <c r="AK232">
        <v>0</v>
      </c>
      <c r="AL232">
        <v>0</v>
      </c>
      <c r="AM232">
        <v>0</v>
      </c>
      <c r="AN232" t="s">
        <v>685</v>
      </c>
    </row>
    <row r="233" spans="1:40" x14ac:dyDescent="0.2">
      <c r="A233" t="s">
        <v>686</v>
      </c>
      <c r="B233" t="s">
        <v>93</v>
      </c>
      <c r="C233" t="s">
        <v>94</v>
      </c>
      <c r="D233" t="s">
        <v>132</v>
      </c>
      <c r="E233" t="s">
        <v>205</v>
      </c>
      <c r="F233" t="s">
        <v>687</v>
      </c>
      <c r="G233" t="s">
        <v>688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1.3828173788919601E-3</v>
      </c>
      <c r="R233">
        <v>0</v>
      </c>
      <c r="S233">
        <v>0</v>
      </c>
      <c r="T233">
        <v>3.0713831815293402E-3</v>
      </c>
      <c r="U233">
        <v>7.2056492289955304E-4</v>
      </c>
      <c r="V233">
        <v>0</v>
      </c>
      <c r="W233">
        <v>1.5095344862032999E-3</v>
      </c>
      <c r="X233">
        <v>0</v>
      </c>
      <c r="Y233">
        <v>0</v>
      </c>
      <c r="Z233">
        <v>0</v>
      </c>
      <c r="AA233">
        <v>3.6531904529956202E-4</v>
      </c>
      <c r="AB233">
        <v>5.4573981854151002E-4</v>
      </c>
      <c r="AC233">
        <v>1.6906170752324599E-4</v>
      </c>
      <c r="AD233">
        <v>1.2259409096481501E-4</v>
      </c>
      <c r="AE233">
        <v>0</v>
      </c>
      <c r="AF233">
        <v>0</v>
      </c>
      <c r="AG233">
        <v>0</v>
      </c>
      <c r="AH233">
        <v>1.7563580160179801E-4</v>
      </c>
      <c r="AI233">
        <v>0</v>
      </c>
      <c r="AJ233">
        <v>2.72671499011566E-4</v>
      </c>
      <c r="AK233">
        <v>0</v>
      </c>
      <c r="AL233">
        <v>0</v>
      </c>
      <c r="AM233">
        <v>0</v>
      </c>
      <c r="AN233" t="s">
        <v>689</v>
      </c>
    </row>
    <row r="234" spans="1:40" x14ac:dyDescent="0.2">
      <c r="A234" t="s">
        <v>690</v>
      </c>
      <c r="B234" t="s">
        <v>93</v>
      </c>
      <c r="C234" t="s">
        <v>118</v>
      </c>
      <c r="D234" t="s">
        <v>119</v>
      </c>
      <c r="E234" t="s">
        <v>120</v>
      </c>
      <c r="F234" t="s">
        <v>147</v>
      </c>
      <c r="G234" t="s">
        <v>148</v>
      </c>
      <c r="H234">
        <v>5.7168647510154997E-4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2.8633338492493401E-3</v>
      </c>
      <c r="O234">
        <v>8.0681760879431198E-4</v>
      </c>
      <c r="P234">
        <v>0</v>
      </c>
      <c r="Q234">
        <v>1.4274243911142799E-3</v>
      </c>
      <c r="R234">
        <v>0</v>
      </c>
      <c r="S234">
        <v>0</v>
      </c>
      <c r="T234">
        <v>1.9416790228058999E-3</v>
      </c>
      <c r="U234">
        <v>5.28414276793006E-4</v>
      </c>
      <c r="V234">
        <v>0</v>
      </c>
      <c r="W234">
        <v>3.3298554842719802E-4</v>
      </c>
      <c r="X234">
        <v>0</v>
      </c>
      <c r="Y234">
        <v>0</v>
      </c>
      <c r="Z234">
        <v>0</v>
      </c>
      <c r="AA234">
        <v>8.5241110569897699E-4</v>
      </c>
      <c r="AB234">
        <v>4.7752234122382201E-4</v>
      </c>
      <c r="AC234">
        <v>2.0287404902789499E-4</v>
      </c>
      <c r="AD234">
        <v>6.7426750030648503E-4</v>
      </c>
      <c r="AE234">
        <v>0</v>
      </c>
      <c r="AF234">
        <v>0</v>
      </c>
      <c r="AG234">
        <v>2.3656041161511601E-4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 t="s">
        <v>691</v>
      </c>
    </row>
    <row r="235" spans="1:40" x14ac:dyDescent="0.2">
      <c r="A235" t="s">
        <v>692</v>
      </c>
      <c r="B235" t="s">
        <v>93</v>
      </c>
      <c r="C235" t="s">
        <v>94</v>
      </c>
      <c r="D235" t="s">
        <v>132</v>
      </c>
      <c r="E235" t="s">
        <v>133</v>
      </c>
      <c r="F235" t="s">
        <v>134</v>
      </c>
      <c r="G235" t="s">
        <v>236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4.0340880439715598E-3</v>
      </c>
      <c r="P235">
        <v>0</v>
      </c>
      <c r="Q235">
        <v>5.6650905522348102E-3</v>
      </c>
      <c r="R235">
        <v>0</v>
      </c>
      <c r="S235">
        <v>0</v>
      </c>
      <c r="T235">
        <v>1.20031066864365E-3</v>
      </c>
      <c r="U235">
        <v>2.1616947686986599E-4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 t="s">
        <v>693</v>
      </c>
    </row>
    <row r="236" spans="1:40" x14ac:dyDescent="0.2">
      <c r="A236" t="s">
        <v>694</v>
      </c>
      <c r="B236" t="s">
        <v>93</v>
      </c>
      <c r="C236" t="s">
        <v>94</v>
      </c>
      <c r="D236" t="s">
        <v>132</v>
      </c>
      <c r="E236" t="s">
        <v>133</v>
      </c>
      <c r="F236" t="s">
        <v>134</v>
      </c>
      <c r="G236" t="s">
        <v>153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3.4326345470148301E-3</v>
      </c>
      <c r="AE236">
        <v>0</v>
      </c>
      <c r="AF236">
        <v>0</v>
      </c>
      <c r="AG236">
        <v>2.7204447335738399E-3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 t="s">
        <v>695</v>
      </c>
    </row>
    <row r="237" spans="1:40" x14ac:dyDescent="0.2">
      <c r="A237" t="s">
        <v>696</v>
      </c>
      <c r="B237" t="s">
        <v>93</v>
      </c>
      <c r="C237" t="s">
        <v>118</v>
      </c>
      <c r="D237" t="s">
        <v>119</v>
      </c>
      <c r="E237" t="s">
        <v>120</v>
      </c>
      <c r="F237" t="s">
        <v>121</v>
      </c>
      <c r="G237" t="s">
        <v>122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7.3054805773970204E-3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 t="s">
        <v>697</v>
      </c>
    </row>
    <row r="238" spans="1:40" x14ac:dyDescent="0.2">
      <c r="A238" t="s">
        <v>698</v>
      </c>
      <c r="B238" t="s">
        <v>93</v>
      </c>
      <c r="C238" t="s">
        <v>94</v>
      </c>
      <c r="D238" t="s">
        <v>132</v>
      </c>
      <c r="E238" t="s">
        <v>205</v>
      </c>
      <c r="F238" t="s">
        <v>224</v>
      </c>
      <c r="G238" t="s">
        <v>225</v>
      </c>
      <c r="H238">
        <v>0</v>
      </c>
      <c r="I238">
        <v>0</v>
      </c>
      <c r="J238">
        <v>0</v>
      </c>
      <c r="K238">
        <v>0</v>
      </c>
      <c r="L238">
        <v>1.1236375894228199E-4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6.6597109685439699E-5</v>
      </c>
      <c r="X238">
        <v>0</v>
      </c>
      <c r="Y238">
        <v>0</v>
      </c>
      <c r="Z238">
        <v>0</v>
      </c>
      <c r="AA238">
        <v>2.43546030199708E-4</v>
      </c>
      <c r="AB238">
        <v>0</v>
      </c>
      <c r="AC238">
        <v>5.7480980557903601E-4</v>
      </c>
      <c r="AD238">
        <v>4.2294961382861301E-3</v>
      </c>
      <c r="AE238">
        <v>0</v>
      </c>
      <c r="AF238">
        <v>0</v>
      </c>
      <c r="AG238">
        <v>0</v>
      </c>
      <c r="AH238">
        <v>2.9506814669102198E-3</v>
      </c>
      <c r="AI238">
        <v>0</v>
      </c>
      <c r="AJ238">
        <v>0</v>
      </c>
      <c r="AK238">
        <v>0</v>
      </c>
      <c r="AL238">
        <v>0</v>
      </c>
      <c r="AM238">
        <v>0</v>
      </c>
      <c r="AN238" t="s">
        <v>699</v>
      </c>
    </row>
    <row r="239" spans="1:40" x14ac:dyDescent="0.2">
      <c r="A239" t="s">
        <v>700</v>
      </c>
      <c r="B239" t="s">
        <v>93</v>
      </c>
      <c r="C239" t="s">
        <v>101</v>
      </c>
      <c r="D239" t="s">
        <v>102</v>
      </c>
      <c r="E239" t="s">
        <v>361</v>
      </c>
      <c r="F239" t="s">
        <v>362</v>
      </c>
      <c r="G239" t="s">
        <v>363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1.2349744771941401E-4</v>
      </c>
      <c r="N239">
        <v>5.4171180931744298E-4</v>
      </c>
      <c r="O239">
        <v>0</v>
      </c>
      <c r="P239">
        <v>0</v>
      </c>
      <c r="Q239">
        <v>0</v>
      </c>
      <c r="R239">
        <v>0</v>
      </c>
      <c r="S239">
        <v>6.92023102925128E-4</v>
      </c>
      <c r="T239">
        <v>0</v>
      </c>
      <c r="U239">
        <v>0</v>
      </c>
      <c r="V239">
        <v>0</v>
      </c>
      <c r="W239">
        <v>3.5296468133283001E-3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5.62034565125755E-4</v>
      </c>
      <c r="AI239">
        <v>0</v>
      </c>
      <c r="AJ239">
        <v>7.4984662228180603E-4</v>
      </c>
      <c r="AK239">
        <v>0</v>
      </c>
      <c r="AL239">
        <v>0</v>
      </c>
      <c r="AM239">
        <v>0</v>
      </c>
      <c r="AN239" t="s">
        <v>701</v>
      </c>
    </row>
    <row r="240" spans="1:40" x14ac:dyDescent="0.2">
      <c r="A240" t="s">
        <v>702</v>
      </c>
      <c r="B240" t="s">
        <v>93</v>
      </c>
      <c r="C240" t="s">
        <v>94</v>
      </c>
      <c r="D240" t="s">
        <v>132</v>
      </c>
      <c r="E240" t="s">
        <v>205</v>
      </c>
      <c r="F240" t="s">
        <v>224</v>
      </c>
      <c r="G240" t="s">
        <v>583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6.9648661197956995E-4</v>
      </c>
      <c r="O240">
        <v>3.5298270384751098E-4</v>
      </c>
      <c r="P240">
        <v>0</v>
      </c>
      <c r="Q240">
        <v>1.9627085377821401E-3</v>
      </c>
      <c r="R240">
        <v>0</v>
      </c>
      <c r="S240">
        <v>0</v>
      </c>
      <c r="T240">
        <v>1.8357692579255801E-3</v>
      </c>
      <c r="U240">
        <v>7.2056492289955304E-4</v>
      </c>
      <c r="V240">
        <v>7.9574485906939703E-4</v>
      </c>
      <c r="W240">
        <v>7.7696627966346299E-4</v>
      </c>
      <c r="X240">
        <v>0</v>
      </c>
      <c r="Y240">
        <v>0</v>
      </c>
      <c r="Z240">
        <v>0</v>
      </c>
      <c r="AA240">
        <v>3.4096444227959101E-3</v>
      </c>
      <c r="AB240">
        <v>0</v>
      </c>
      <c r="AC240">
        <v>0</v>
      </c>
      <c r="AD240">
        <v>3.37133750153243E-4</v>
      </c>
      <c r="AE240">
        <v>0</v>
      </c>
      <c r="AF240">
        <v>0</v>
      </c>
      <c r="AG240">
        <v>1.77420308711337E-4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 t="s">
        <v>703</v>
      </c>
    </row>
    <row r="241" spans="1:40" x14ac:dyDescent="0.2">
      <c r="A241" t="s">
        <v>704</v>
      </c>
      <c r="B241" t="s">
        <v>93</v>
      </c>
      <c r="C241" t="s">
        <v>94</v>
      </c>
      <c r="D241" t="s">
        <v>132</v>
      </c>
      <c r="E241" t="s">
        <v>205</v>
      </c>
      <c r="F241" t="s">
        <v>260</v>
      </c>
      <c r="G241" t="s">
        <v>261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8.2510446887226795E-4</v>
      </c>
      <c r="T241">
        <v>7.3783802866624303E-3</v>
      </c>
      <c r="U241">
        <v>0</v>
      </c>
      <c r="V241">
        <v>0</v>
      </c>
      <c r="W241">
        <v>8.8796146247252896E-5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 t="s">
        <v>705</v>
      </c>
    </row>
    <row r="242" spans="1:40" x14ac:dyDescent="0.2">
      <c r="A242" t="s">
        <v>706</v>
      </c>
      <c r="B242" t="s">
        <v>93</v>
      </c>
      <c r="C242" t="s">
        <v>94</v>
      </c>
      <c r="D242" t="s">
        <v>132</v>
      </c>
      <c r="E242" t="s">
        <v>133</v>
      </c>
      <c r="F242" t="s">
        <v>134</v>
      </c>
      <c r="G242" t="s">
        <v>138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5.7266676984986803E-3</v>
      </c>
      <c r="O242">
        <v>0</v>
      </c>
      <c r="P242">
        <v>0</v>
      </c>
      <c r="Q242">
        <v>2.2749576233383902E-3</v>
      </c>
      <c r="R242">
        <v>0</v>
      </c>
      <c r="S242">
        <v>0</v>
      </c>
      <c r="T242">
        <v>3.5656287509708401E-3</v>
      </c>
      <c r="U242">
        <v>0</v>
      </c>
      <c r="V242">
        <v>0</v>
      </c>
      <c r="W242">
        <v>3.7738362155082498E-4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 t="s">
        <v>707</v>
      </c>
    </row>
    <row r="243" spans="1:40" x14ac:dyDescent="0.2">
      <c r="A243" t="s">
        <v>708</v>
      </c>
      <c r="B243" t="s">
        <v>93</v>
      </c>
      <c r="C243" t="s">
        <v>94</v>
      </c>
      <c r="D243" t="s">
        <v>95</v>
      </c>
      <c r="E243" t="s">
        <v>212</v>
      </c>
      <c r="F243" t="s">
        <v>310</v>
      </c>
      <c r="G243" t="s">
        <v>709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1.19083060434653E-3</v>
      </c>
      <c r="S243">
        <v>9.0495328844055303E-4</v>
      </c>
      <c r="T243">
        <v>0</v>
      </c>
      <c r="U243">
        <v>0</v>
      </c>
      <c r="V243">
        <v>5.0257570046488196E-4</v>
      </c>
      <c r="W243">
        <v>0</v>
      </c>
      <c r="X243">
        <v>0</v>
      </c>
      <c r="Y243">
        <v>0</v>
      </c>
      <c r="Z243">
        <v>6.5208177105409004E-4</v>
      </c>
      <c r="AA243">
        <v>0</v>
      </c>
      <c r="AB243">
        <v>0</v>
      </c>
      <c r="AC243">
        <v>0</v>
      </c>
      <c r="AD243">
        <v>0</v>
      </c>
      <c r="AE243">
        <v>3.1305105902399398E-3</v>
      </c>
      <c r="AF243">
        <v>6.6233938269969506E-5</v>
      </c>
      <c r="AG243">
        <v>0</v>
      </c>
      <c r="AH243">
        <v>0</v>
      </c>
      <c r="AI243">
        <v>7.3961761769165304E-5</v>
      </c>
      <c r="AJ243">
        <v>0</v>
      </c>
      <c r="AK243">
        <v>0</v>
      </c>
      <c r="AL243">
        <v>0</v>
      </c>
      <c r="AM243">
        <v>0</v>
      </c>
      <c r="AN243" t="s">
        <v>710</v>
      </c>
    </row>
    <row r="244" spans="1:40" x14ac:dyDescent="0.2">
      <c r="A244" t="s">
        <v>711</v>
      </c>
      <c r="B244" t="s">
        <v>93</v>
      </c>
      <c r="C244" t="s">
        <v>94</v>
      </c>
      <c r="D244" t="s">
        <v>132</v>
      </c>
      <c r="E244" t="s">
        <v>205</v>
      </c>
      <c r="F244" t="s">
        <v>206</v>
      </c>
      <c r="G244" t="s">
        <v>712</v>
      </c>
      <c r="H244">
        <v>0</v>
      </c>
      <c r="I244">
        <v>0</v>
      </c>
      <c r="J244">
        <v>1.5648752570866499E-4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4.6247263997740602E-3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2.3177077415983101E-3</v>
      </c>
      <c r="AK244">
        <v>0</v>
      </c>
      <c r="AL244">
        <v>0</v>
      </c>
      <c r="AM244">
        <v>0</v>
      </c>
      <c r="AN244" t="s">
        <v>713</v>
      </c>
    </row>
    <row r="245" spans="1:40" x14ac:dyDescent="0.2">
      <c r="A245" t="s">
        <v>714</v>
      </c>
      <c r="B245" t="s">
        <v>93</v>
      </c>
      <c r="C245" t="s">
        <v>94</v>
      </c>
      <c r="D245" t="s">
        <v>95</v>
      </c>
      <c r="E245" t="s">
        <v>212</v>
      </c>
      <c r="F245" t="s">
        <v>310</v>
      </c>
      <c r="G245" t="s">
        <v>635</v>
      </c>
      <c r="H245">
        <v>9.0266285542349903E-5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1.5127830164893299E-4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1.4411298457991099E-4</v>
      </c>
      <c r="V245">
        <v>0</v>
      </c>
      <c r="W245">
        <v>1.7759229249450601E-4</v>
      </c>
      <c r="X245">
        <v>0</v>
      </c>
      <c r="Y245">
        <v>0</v>
      </c>
      <c r="Z245">
        <v>0</v>
      </c>
      <c r="AA245">
        <v>0</v>
      </c>
      <c r="AB245">
        <v>5.1845282761443503E-3</v>
      </c>
      <c r="AC245">
        <v>0</v>
      </c>
      <c r="AD245">
        <v>3.9230109108741003E-3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3.40839373764457E-4</v>
      </c>
      <c r="AK245">
        <v>0</v>
      </c>
      <c r="AL245">
        <v>0</v>
      </c>
      <c r="AM245">
        <v>0</v>
      </c>
      <c r="AN245" t="s">
        <v>715</v>
      </c>
    </row>
    <row r="246" spans="1:40" x14ac:dyDescent="0.2">
      <c r="A246" t="s">
        <v>716</v>
      </c>
      <c r="B246" t="s">
        <v>93</v>
      </c>
      <c r="C246" t="s">
        <v>94</v>
      </c>
      <c r="D246" t="s">
        <v>132</v>
      </c>
      <c r="E246" t="s">
        <v>133</v>
      </c>
      <c r="F246" t="s">
        <v>134</v>
      </c>
      <c r="G246" t="s">
        <v>138</v>
      </c>
      <c r="H246">
        <v>0</v>
      </c>
      <c r="I246">
        <v>0</v>
      </c>
      <c r="J246">
        <v>0</v>
      </c>
      <c r="K246">
        <v>0</v>
      </c>
      <c r="L246">
        <v>1.49818345256377E-4</v>
      </c>
      <c r="M246">
        <v>0</v>
      </c>
      <c r="N246">
        <v>1.00603621730382E-3</v>
      </c>
      <c r="O246">
        <v>0</v>
      </c>
      <c r="P246">
        <v>0</v>
      </c>
      <c r="Q246">
        <v>8.7875814077973107E-3</v>
      </c>
      <c r="R246">
        <v>0</v>
      </c>
      <c r="S246">
        <v>2.6616273189428001E-4</v>
      </c>
      <c r="T246">
        <v>4.9424556944150299E-4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 t="s">
        <v>717</v>
      </c>
    </row>
    <row r="247" spans="1:40" x14ac:dyDescent="0.2">
      <c r="A247" t="s">
        <v>718</v>
      </c>
      <c r="B247" t="s">
        <v>93</v>
      </c>
      <c r="C247" t="s">
        <v>94</v>
      </c>
      <c r="D247" t="s">
        <v>132</v>
      </c>
      <c r="E247" t="s">
        <v>133</v>
      </c>
      <c r="F247" t="s">
        <v>134</v>
      </c>
      <c r="G247" t="s">
        <v>630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8.3711429958646601E-4</v>
      </c>
      <c r="Q247">
        <v>0</v>
      </c>
      <c r="R247">
        <v>8.1869604048824107E-3</v>
      </c>
      <c r="S247">
        <v>9.8480210800883702E-4</v>
      </c>
      <c r="T247">
        <v>0</v>
      </c>
      <c r="U247">
        <v>6.2448959984627995E-4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4.3956043956043999E-4</v>
      </c>
      <c r="AD247">
        <v>0</v>
      </c>
      <c r="AE247">
        <v>0</v>
      </c>
      <c r="AF247">
        <v>0</v>
      </c>
      <c r="AG247">
        <v>4.9283419086482497E-4</v>
      </c>
      <c r="AH247">
        <v>0</v>
      </c>
      <c r="AI247">
        <v>0</v>
      </c>
      <c r="AJ247">
        <v>0</v>
      </c>
      <c r="AK247">
        <v>0</v>
      </c>
      <c r="AL247">
        <v>4.8060315696198699E-4</v>
      </c>
      <c r="AM247">
        <v>0</v>
      </c>
      <c r="AN247" t="s">
        <v>719</v>
      </c>
    </row>
    <row r="248" spans="1:40" x14ac:dyDescent="0.2">
      <c r="A248" t="s">
        <v>720</v>
      </c>
      <c r="B248" t="s">
        <v>93</v>
      </c>
      <c r="C248" t="s">
        <v>94</v>
      </c>
      <c r="D248" t="s">
        <v>132</v>
      </c>
      <c r="E248" t="s">
        <v>133</v>
      </c>
      <c r="F248" t="s">
        <v>134</v>
      </c>
      <c r="G248" t="s">
        <v>349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9.7689356766883697E-3</v>
      </c>
      <c r="R248">
        <v>0</v>
      </c>
      <c r="S248">
        <v>0</v>
      </c>
      <c r="T248">
        <v>0</v>
      </c>
      <c r="U248">
        <v>4.0832012297641301E-4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 t="s">
        <v>721</v>
      </c>
    </row>
    <row r="249" spans="1:40" x14ac:dyDescent="0.2">
      <c r="A249" t="s">
        <v>722</v>
      </c>
      <c r="B249" t="s">
        <v>93</v>
      </c>
      <c r="C249" t="s">
        <v>118</v>
      </c>
      <c r="D249" t="s">
        <v>119</v>
      </c>
      <c r="E249" t="s">
        <v>120</v>
      </c>
      <c r="F249" t="s">
        <v>147</v>
      </c>
      <c r="G249" t="s">
        <v>148</v>
      </c>
      <c r="H249">
        <v>7.8230780803369897E-4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1.73967347667053E-3</v>
      </c>
      <c r="R249">
        <v>0</v>
      </c>
      <c r="S249">
        <v>5.8555801016741597E-4</v>
      </c>
      <c r="T249">
        <v>0</v>
      </c>
      <c r="U249">
        <v>6.2448959984627995E-4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1.9615054554370502E-3</v>
      </c>
      <c r="AE249">
        <v>0</v>
      </c>
      <c r="AF249">
        <v>0</v>
      </c>
      <c r="AG249">
        <v>6.3082776430697701E-4</v>
      </c>
      <c r="AH249">
        <v>0</v>
      </c>
      <c r="AI249">
        <v>0</v>
      </c>
      <c r="AJ249">
        <v>5.9078824785839296E-4</v>
      </c>
      <c r="AK249">
        <v>0</v>
      </c>
      <c r="AL249">
        <v>0</v>
      </c>
      <c r="AM249">
        <v>0</v>
      </c>
      <c r="AN249" t="s">
        <v>723</v>
      </c>
    </row>
    <row r="250" spans="1:40" x14ac:dyDescent="0.2">
      <c r="A250" t="s">
        <v>724</v>
      </c>
      <c r="B250" t="s">
        <v>93</v>
      </c>
      <c r="C250" t="s">
        <v>94</v>
      </c>
      <c r="D250" t="s">
        <v>132</v>
      </c>
      <c r="E250" t="s">
        <v>133</v>
      </c>
      <c r="F250" t="s">
        <v>134</v>
      </c>
      <c r="G250" t="s">
        <v>138</v>
      </c>
      <c r="H250">
        <v>3.6106514216939999E-4</v>
      </c>
      <c r="I250">
        <v>0</v>
      </c>
      <c r="J250">
        <v>3.1297505141732998E-4</v>
      </c>
      <c r="K250">
        <v>0</v>
      </c>
      <c r="L250">
        <v>1.3858196936214801E-3</v>
      </c>
      <c r="M250">
        <v>0</v>
      </c>
      <c r="N250">
        <v>0</v>
      </c>
      <c r="O250">
        <v>1.1598003126418201E-3</v>
      </c>
      <c r="P250">
        <v>0</v>
      </c>
      <c r="Q250">
        <v>1.4274243911142799E-3</v>
      </c>
      <c r="R250">
        <v>0</v>
      </c>
      <c r="S250">
        <v>0</v>
      </c>
      <c r="T250">
        <v>0</v>
      </c>
      <c r="U250">
        <v>1.4651486765624199E-3</v>
      </c>
      <c r="V250">
        <v>0</v>
      </c>
      <c r="W250">
        <v>3.3298554842719802E-4</v>
      </c>
      <c r="X250">
        <v>0</v>
      </c>
      <c r="Y250">
        <v>0</v>
      </c>
      <c r="Z250">
        <v>0</v>
      </c>
      <c r="AA250">
        <v>9.7418412079883102E-4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6.8167874752891498E-4</v>
      </c>
      <c r="AK250">
        <v>0</v>
      </c>
      <c r="AL250">
        <v>0</v>
      </c>
      <c r="AM250">
        <v>0</v>
      </c>
      <c r="AN250" t="s">
        <v>725</v>
      </c>
    </row>
    <row r="251" spans="1:40" x14ac:dyDescent="0.2">
      <c r="A251" t="s">
        <v>726</v>
      </c>
      <c r="B251" t="s">
        <v>93</v>
      </c>
      <c r="C251" t="s">
        <v>94</v>
      </c>
      <c r="D251" t="s">
        <v>132</v>
      </c>
      <c r="E251" t="s">
        <v>436</v>
      </c>
      <c r="F251" t="s">
        <v>437</v>
      </c>
      <c r="G251" t="s">
        <v>438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4.4160942100098096E-3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4.4398073123626399E-4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2.54493399077461E-3</v>
      </c>
      <c r="AK251">
        <v>0</v>
      </c>
      <c r="AL251">
        <v>0</v>
      </c>
      <c r="AM251">
        <v>0</v>
      </c>
      <c r="AN251" t="s">
        <v>727</v>
      </c>
    </row>
    <row r="252" spans="1:40" x14ac:dyDescent="0.2">
      <c r="A252" t="s">
        <v>728</v>
      </c>
      <c r="B252" t="s">
        <v>93</v>
      </c>
      <c r="C252" t="s">
        <v>94</v>
      </c>
      <c r="D252" t="s">
        <v>132</v>
      </c>
      <c r="E252" t="s">
        <v>133</v>
      </c>
      <c r="F252" t="s">
        <v>134</v>
      </c>
      <c r="G252" t="s">
        <v>153</v>
      </c>
      <c r="H252">
        <v>0</v>
      </c>
      <c r="I252">
        <v>0</v>
      </c>
      <c r="J252">
        <v>0</v>
      </c>
      <c r="K252">
        <v>4.9677803957191898E-3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8.2603667602841602E-4</v>
      </c>
      <c r="AM252">
        <v>0</v>
      </c>
      <c r="AN252" t="s">
        <v>729</v>
      </c>
    </row>
    <row r="253" spans="1:40" x14ac:dyDescent="0.2">
      <c r="A253" t="s">
        <v>730</v>
      </c>
      <c r="B253" t="s">
        <v>93</v>
      </c>
      <c r="C253" t="s">
        <v>118</v>
      </c>
      <c r="D253" t="s">
        <v>119</v>
      </c>
      <c r="E253" t="s">
        <v>120</v>
      </c>
      <c r="F253" t="s">
        <v>147</v>
      </c>
      <c r="G253" t="s">
        <v>148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4.5694055656183103E-3</v>
      </c>
      <c r="N253">
        <v>0</v>
      </c>
      <c r="O253">
        <v>0</v>
      </c>
      <c r="P253">
        <v>1.4733211672721799E-3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4.6558430830692503E-4</v>
      </c>
      <c r="AM253">
        <v>0</v>
      </c>
      <c r="AN253" t="s">
        <v>731</v>
      </c>
    </row>
    <row r="254" spans="1:40" x14ac:dyDescent="0.2">
      <c r="A254" t="s">
        <v>732</v>
      </c>
      <c r="B254" t="s">
        <v>93</v>
      </c>
      <c r="C254" t="s">
        <v>94</v>
      </c>
      <c r="D254" t="s">
        <v>132</v>
      </c>
      <c r="E254" t="s">
        <v>133</v>
      </c>
      <c r="F254" t="s">
        <v>134</v>
      </c>
      <c r="G254" t="s">
        <v>138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3.39013292889642E-3</v>
      </c>
      <c r="R254">
        <v>0</v>
      </c>
      <c r="S254">
        <v>0</v>
      </c>
      <c r="T254">
        <v>0</v>
      </c>
      <c r="U254">
        <v>3.6748811067877198E-3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 t="s">
        <v>733</v>
      </c>
    </row>
    <row r="255" spans="1:40" x14ac:dyDescent="0.2">
      <c r="A255" t="s">
        <v>734</v>
      </c>
      <c r="B255" t="s">
        <v>93</v>
      </c>
      <c r="C255" t="s">
        <v>118</v>
      </c>
      <c r="D255" t="s">
        <v>119</v>
      </c>
      <c r="E255" t="s">
        <v>120</v>
      </c>
      <c r="F255" t="s">
        <v>147</v>
      </c>
      <c r="G255" t="s">
        <v>414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1.27758111309254E-3</v>
      </c>
      <c r="T255">
        <v>0</v>
      </c>
      <c r="U255">
        <v>0</v>
      </c>
      <c r="V255">
        <v>6.0727897139506602E-3</v>
      </c>
      <c r="W255">
        <v>0</v>
      </c>
      <c r="X255">
        <v>0</v>
      </c>
      <c r="Y255">
        <v>0</v>
      </c>
      <c r="Z255">
        <v>9.1291447947572596E-4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2.8101728256287799E-4</v>
      </c>
      <c r="AI255">
        <v>0</v>
      </c>
      <c r="AJ255">
        <v>0</v>
      </c>
      <c r="AK255">
        <v>0</v>
      </c>
      <c r="AL255">
        <v>0</v>
      </c>
      <c r="AM255">
        <v>0</v>
      </c>
      <c r="AN255" t="s">
        <v>735</v>
      </c>
    </row>
    <row r="256" spans="1:40" x14ac:dyDescent="0.2">
      <c r="A256" t="s">
        <v>736</v>
      </c>
      <c r="B256" t="s">
        <v>93</v>
      </c>
      <c r="C256" t="s">
        <v>94</v>
      </c>
      <c r="D256" t="s">
        <v>132</v>
      </c>
      <c r="E256" t="s">
        <v>205</v>
      </c>
      <c r="F256" t="s">
        <v>206</v>
      </c>
      <c r="G256" t="s">
        <v>737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5.5003122447999202E-3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 t="s">
        <v>738</v>
      </c>
    </row>
    <row r="257" spans="1:40" x14ac:dyDescent="0.2">
      <c r="A257" t="s">
        <v>739</v>
      </c>
      <c r="B257" t="s">
        <v>93</v>
      </c>
      <c r="C257" t="s">
        <v>94</v>
      </c>
      <c r="D257" t="s">
        <v>132</v>
      </c>
      <c r="E257" t="s">
        <v>436</v>
      </c>
      <c r="F257" t="s">
        <v>437</v>
      </c>
      <c r="G257" t="s">
        <v>438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1.3929732239591399E-3</v>
      </c>
      <c r="O257">
        <v>7.5639150824466698E-4</v>
      </c>
      <c r="P257">
        <v>0</v>
      </c>
      <c r="Q257">
        <v>0</v>
      </c>
      <c r="R257">
        <v>3.12593033640965E-3</v>
      </c>
      <c r="S257">
        <v>7.1863937611455603E-4</v>
      </c>
      <c r="T257">
        <v>0</v>
      </c>
      <c r="U257">
        <v>1.2009415381659201E-3</v>
      </c>
      <c r="V257">
        <v>7.5386355069732402E-4</v>
      </c>
      <c r="W257">
        <v>1.99791329056319E-4</v>
      </c>
      <c r="X257">
        <v>0</v>
      </c>
      <c r="Y257">
        <v>0</v>
      </c>
      <c r="Z257">
        <v>3.2604088552704502E-4</v>
      </c>
      <c r="AA257">
        <v>4.8709206039941498E-3</v>
      </c>
      <c r="AB257">
        <v>0</v>
      </c>
      <c r="AC257">
        <v>0</v>
      </c>
      <c r="AD257">
        <v>5.5167340934166996E-4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 t="s">
        <v>740</v>
      </c>
    </row>
    <row r="258" spans="1:40" x14ac:dyDescent="0.2">
      <c r="A258" t="s">
        <v>741</v>
      </c>
      <c r="B258" t="s">
        <v>93</v>
      </c>
      <c r="C258" t="s">
        <v>94</v>
      </c>
      <c r="D258" t="s">
        <v>132</v>
      </c>
      <c r="E258" t="s">
        <v>133</v>
      </c>
      <c r="F258" t="s">
        <v>134</v>
      </c>
      <c r="G258" t="s">
        <v>138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6.6013378711418796E-3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 t="s">
        <v>742</v>
      </c>
    </row>
    <row r="259" spans="1:40" x14ac:dyDescent="0.2">
      <c r="A259" t="s">
        <v>743</v>
      </c>
      <c r="B259" t="s">
        <v>93</v>
      </c>
      <c r="C259" t="s">
        <v>94</v>
      </c>
      <c r="D259" t="s">
        <v>132</v>
      </c>
      <c r="E259" t="s">
        <v>133</v>
      </c>
      <c r="F259" t="s">
        <v>134</v>
      </c>
      <c r="G259" t="s">
        <v>744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9.1720065334841092E-3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 t="s">
        <v>745</v>
      </c>
    </row>
    <row r="260" spans="1:40" x14ac:dyDescent="0.2">
      <c r="A260" t="s">
        <v>746</v>
      </c>
      <c r="B260" t="s">
        <v>93</v>
      </c>
      <c r="C260" t="s">
        <v>118</v>
      </c>
      <c r="D260" t="s">
        <v>119</v>
      </c>
      <c r="E260" t="s">
        <v>120</v>
      </c>
      <c r="F260" t="s">
        <v>147</v>
      </c>
      <c r="G260" t="s">
        <v>148</v>
      </c>
      <c r="H260">
        <v>9.0266285542349903E-5</v>
      </c>
      <c r="I260">
        <v>0</v>
      </c>
      <c r="J260">
        <v>1.11776804077618E-4</v>
      </c>
      <c r="K260">
        <v>0</v>
      </c>
      <c r="L260">
        <v>6.3672796733960102E-4</v>
      </c>
      <c r="M260">
        <v>0</v>
      </c>
      <c r="N260">
        <v>0</v>
      </c>
      <c r="O260">
        <v>0</v>
      </c>
      <c r="P260">
        <v>0</v>
      </c>
      <c r="Q260">
        <v>9.3674725666874803E-4</v>
      </c>
      <c r="R260">
        <v>0</v>
      </c>
      <c r="S260">
        <v>0</v>
      </c>
      <c r="T260">
        <v>5.2954882440161004E-4</v>
      </c>
      <c r="U260">
        <v>9.8477206129605598E-4</v>
      </c>
      <c r="V260">
        <v>0</v>
      </c>
      <c r="W260">
        <v>9.1016049903434198E-4</v>
      </c>
      <c r="X260">
        <v>0</v>
      </c>
      <c r="Y260">
        <v>0</v>
      </c>
      <c r="Z260">
        <v>0</v>
      </c>
      <c r="AA260">
        <v>8.5241110569897699E-4</v>
      </c>
      <c r="AB260">
        <v>6.8217477317688798E-4</v>
      </c>
      <c r="AC260">
        <v>4.7337278106508902E-4</v>
      </c>
      <c r="AD260">
        <v>4.5972784111805801E-4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6.1351087277602295E-4</v>
      </c>
      <c r="AK260">
        <v>0</v>
      </c>
      <c r="AL260">
        <v>0</v>
      </c>
      <c r="AM260">
        <v>0</v>
      </c>
      <c r="AN260" t="s">
        <v>747</v>
      </c>
    </row>
    <row r="261" spans="1:40" x14ac:dyDescent="0.2">
      <c r="A261" t="s">
        <v>748</v>
      </c>
      <c r="B261" t="s">
        <v>93</v>
      </c>
      <c r="C261" t="s">
        <v>94</v>
      </c>
      <c r="D261" t="s">
        <v>132</v>
      </c>
      <c r="E261" t="s">
        <v>133</v>
      </c>
      <c r="F261" t="s">
        <v>134</v>
      </c>
      <c r="G261" t="s">
        <v>749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2.9968691925195499E-3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7.1728994815949902E-4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1.9713367634593E-4</v>
      </c>
      <c r="AH261">
        <v>0</v>
      </c>
      <c r="AI261">
        <v>0</v>
      </c>
      <c r="AJ261">
        <v>0</v>
      </c>
      <c r="AK261">
        <v>3.4831069313827898E-4</v>
      </c>
      <c r="AL261">
        <v>0</v>
      </c>
      <c r="AM261">
        <v>0</v>
      </c>
      <c r="AN261" t="s">
        <v>750</v>
      </c>
    </row>
    <row r="262" spans="1:40" x14ac:dyDescent="0.2">
      <c r="A262" t="s">
        <v>751</v>
      </c>
      <c r="B262" t="s">
        <v>93</v>
      </c>
      <c r="C262" t="s">
        <v>118</v>
      </c>
      <c r="D262" t="s">
        <v>119</v>
      </c>
      <c r="E262" t="s">
        <v>120</v>
      </c>
      <c r="F262" t="s">
        <v>147</v>
      </c>
      <c r="G262" t="s">
        <v>148</v>
      </c>
      <c r="H262">
        <v>1.17346171205055E-3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2.7859464479182798E-3</v>
      </c>
      <c r="O262">
        <v>0</v>
      </c>
      <c r="P262">
        <v>1.0045371595037601E-4</v>
      </c>
      <c r="Q262">
        <v>0</v>
      </c>
      <c r="R262">
        <v>0</v>
      </c>
      <c r="S262">
        <v>0</v>
      </c>
      <c r="T262">
        <v>3.1772929464096602E-4</v>
      </c>
      <c r="U262">
        <v>1.1769227074026E-3</v>
      </c>
      <c r="V262">
        <v>0</v>
      </c>
      <c r="W262">
        <v>3.7738362155082498E-4</v>
      </c>
      <c r="X262">
        <v>7.3348198568243196E-4</v>
      </c>
      <c r="Y262">
        <v>0</v>
      </c>
      <c r="Z262">
        <v>0</v>
      </c>
      <c r="AA262">
        <v>0</v>
      </c>
      <c r="AB262">
        <v>0</v>
      </c>
      <c r="AC262">
        <v>2.36686390532544E-4</v>
      </c>
      <c r="AD262">
        <v>0</v>
      </c>
      <c r="AE262">
        <v>0</v>
      </c>
      <c r="AF262">
        <v>0</v>
      </c>
      <c r="AG262">
        <v>2.5627377924970898E-4</v>
      </c>
      <c r="AH262">
        <v>0</v>
      </c>
      <c r="AI262">
        <v>0</v>
      </c>
      <c r="AJ262">
        <v>0</v>
      </c>
      <c r="AK262">
        <v>0</v>
      </c>
      <c r="AL262">
        <v>1.95245032515807E-4</v>
      </c>
      <c r="AM262">
        <v>0</v>
      </c>
      <c r="AN262" t="s">
        <v>752</v>
      </c>
    </row>
    <row r="263" spans="1:40" x14ac:dyDescent="0.2">
      <c r="A263" t="s">
        <v>753</v>
      </c>
      <c r="B263" t="s">
        <v>93</v>
      </c>
      <c r="C263" t="s">
        <v>94</v>
      </c>
      <c r="D263" t="s">
        <v>132</v>
      </c>
      <c r="E263" t="s">
        <v>205</v>
      </c>
      <c r="F263" t="s">
        <v>224</v>
      </c>
      <c r="G263" t="s">
        <v>754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2.0927857489661601E-3</v>
      </c>
      <c r="Q263">
        <v>0</v>
      </c>
      <c r="R263">
        <v>0</v>
      </c>
      <c r="S263">
        <v>2.0494530355859601E-3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8.3594566353187001E-4</v>
      </c>
      <c r="AL263">
        <v>0</v>
      </c>
      <c r="AM263">
        <v>0</v>
      </c>
      <c r="AN263" t="s">
        <v>755</v>
      </c>
    </row>
    <row r="264" spans="1:40" x14ac:dyDescent="0.2">
      <c r="A264" t="s">
        <v>756</v>
      </c>
      <c r="B264" t="s">
        <v>93</v>
      </c>
      <c r="C264" t="s">
        <v>94</v>
      </c>
      <c r="D264" t="s">
        <v>132</v>
      </c>
      <c r="E264" t="s">
        <v>205</v>
      </c>
      <c r="F264" t="s">
        <v>206</v>
      </c>
      <c r="G264" t="s">
        <v>386</v>
      </c>
      <c r="H264">
        <v>0</v>
      </c>
      <c r="I264">
        <v>0</v>
      </c>
      <c r="J264">
        <v>0</v>
      </c>
      <c r="K264">
        <v>0</v>
      </c>
      <c r="L264">
        <v>1.1610921757369201E-3</v>
      </c>
      <c r="M264">
        <v>0</v>
      </c>
      <c r="N264">
        <v>0</v>
      </c>
      <c r="O264">
        <v>3.6306792395744002E-3</v>
      </c>
      <c r="P264">
        <v>0</v>
      </c>
      <c r="Q264">
        <v>0</v>
      </c>
      <c r="R264">
        <v>0</v>
      </c>
      <c r="S264">
        <v>2.9277900508370799E-4</v>
      </c>
      <c r="T264">
        <v>2.4712278472075101E-4</v>
      </c>
      <c r="U264">
        <v>0</v>
      </c>
      <c r="V264">
        <v>0</v>
      </c>
      <c r="W264">
        <v>2.21990365618132E-4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1.4711290915777899E-3</v>
      </c>
      <c r="AE264">
        <v>0</v>
      </c>
      <c r="AF264">
        <v>0</v>
      </c>
      <c r="AG264">
        <v>0</v>
      </c>
      <c r="AH264">
        <v>7.72797527047913E-4</v>
      </c>
      <c r="AI264">
        <v>0</v>
      </c>
      <c r="AJ264">
        <v>2.04503624258674E-4</v>
      </c>
      <c r="AK264">
        <v>0</v>
      </c>
      <c r="AL264">
        <v>0</v>
      </c>
      <c r="AM264">
        <v>0</v>
      </c>
      <c r="AN264" t="s">
        <v>757</v>
      </c>
    </row>
    <row r="265" spans="1:40" x14ac:dyDescent="0.2">
      <c r="A265" t="s">
        <v>758</v>
      </c>
      <c r="B265" t="s">
        <v>93</v>
      </c>
      <c r="C265" t="s">
        <v>94</v>
      </c>
      <c r="D265" t="s">
        <v>132</v>
      </c>
      <c r="E265" t="s">
        <v>243</v>
      </c>
      <c r="F265" t="s">
        <v>244</v>
      </c>
      <c r="G265" t="s">
        <v>245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7.3783802866624303E-3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 t="s">
        <v>759</v>
      </c>
    </row>
    <row r="266" spans="1:40" x14ac:dyDescent="0.2">
      <c r="A266" t="s">
        <v>760</v>
      </c>
      <c r="B266" t="s">
        <v>93</v>
      </c>
      <c r="C266" t="s">
        <v>94</v>
      </c>
      <c r="D266" t="s">
        <v>132</v>
      </c>
      <c r="E266" t="s">
        <v>205</v>
      </c>
      <c r="F266" t="s">
        <v>224</v>
      </c>
      <c r="G266" t="s">
        <v>417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3.0076388704053702E-3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1.4201183431952701E-3</v>
      </c>
      <c r="AD266">
        <v>0</v>
      </c>
      <c r="AE266">
        <v>0</v>
      </c>
      <c r="AF266">
        <v>0</v>
      </c>
      <c r="AG266">
        <v>1.0448084846334299E-3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 t="s">
        <v>761</v>
      </c>
    </row>
    <row r="267" spans="1:40" x14ac:dyDescent="0.2">
      <c r="A267" t="s">
        <v>762</v>
      </c>
      <c r="B267" t="s">
        <v>93</v>
      </c>
      <c r="C267" t="s">
        <v>94</v>
      </c>
      <c r="D267" t="s">
        <v>132</v>
      </c>
      <c r="E267" t="s">
        <v>205</v>
      </c>
      <c r="F267" t="s">
        <v>206</v>
      </c>
      <c r="G267" t="s">
        <v>386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1.31558582262808E-3</v>
      </c>
      <c r="O267">
        <v>0</v>
      </c>
      <c r="P267">
        <v>0</v>
      </c>
      <c r="Q267">
        <v>4.0146311000089198E-3</v>
      </c>
      <c r="R267">
        <v>0</v>
      </c>
      <c r="S267">
        <v>0</v>
      </c>
      <c r="T267">
        <v>6.3545858928193205E-4</v>
      </c>
      <c r="U267">
        <v>1.1048662151126501E-3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1.82659522649781E-3</v>
      </c>
      <c r="AB267">
        <v>0</v>
      </c>
      <c r="AC267">
        <v>0</v>
      </c>
      <c r="AD267">
        <v>6.1297045482407695E-4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 t="s">
        <v>763</v>
      </c>
    </row>
    <row r="268" spans="1:40" x14ac:dyDescent="0.2">
      <c r="A268" t="s">
        <v>764</v>
      </c>
      <c r="B268" t="s">
        <v>93</v>
      </c>
      <c r="C268" t="s">
        <v>94</v>
      </c>
      <c r="D268" t="s">
        <v>132</v>
      </c>
      <c r="E268" t="s">
        <v>133</v>
      </c>
      <c r="F268" t="s">
        <v>134</v>
      </c>
      <c r="G268" t="s">
        <v>236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4.0111447374741802E-3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2.7049873203719398E-4</v>
      </c>
      <c r="AD268">
        <v>0</v>
      </c>
      <c r="AE268">
        <v>0</v>
      </c>
      <c r="AF268">
        <v>0</v>
      </c>
      <c r="AG268">
        <v>0</v>
      </c>
      <c r="AH268">
        <v>9.4843332864971198E-4</v>
      </c>
      <c r="AI268">
        <v>0</v>
      </c>
      <c r="AJ268">
        <v>0</v>
      </c>
      <c r="AK268">
        <v>0</v>
      </c>
      <c r="AL268">
        <v>0</v>
      </c>
      <c r="AM268">
        <v>0</v>
      </c>
      <c r="AN268" t="s">
        <v>765</v>
      </c>
    </row>
    <row r="269" spans="1:40" x14ac:dyDescent="0.2">
      <c r="A269" t="s">
        <v>766</v>
      </c>
      <c r="B269" t="s">
        <v>93</v>
      </c>
      <c r="C269" t="s">
        <v>94</v>
      </c>
      <c r="D269" t="s">
        <v>132</v>
      </c>
      <c r="E269" t="s">
        <v>133</v>
      </c>
      <c r="F269" t="s">
        <v>134</v>
      </c>
      <c r="G269" t="s">
        <v>138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5.3232546378855997E-3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 t="s">
        <v>767</v>
      </c>
    </row>
    <row r="270" spans="1:40" x14ac:dyDescent="0.2">
      <c r="A270" t="s">
        <v>768</v>
      </c>
      <c r="B270" t="s">
        <v>93</v>
      </c>
      <c r="C270" t="s">
        <v>769</v>
      </c>
      <c r="D270" t="s">
        <v>770</v>
      </c>
      <c r="E270" t="s">
        <v>771</v>
      </c>
      <c r="F270" t="s">
        <v>772</v>
      </c>
      <c r="G270" t="s">
        <v>772</v>
      </c>
      <c r="H270">
        <v>0</v>
      </c>
      <c r="I270">
        <v>0</v>
      </c>
      <c r="J270">
        <v>7.3772690691227799E-4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7.0606509920214603E-4</v>
      </c>
      <c r="U270">
        <v>0</v>
      </c>
      <c r="V270">
        <v>0</v>
      </c>
      <c r="W270">
        <v>2.04231136368682E-3</v>
      </c>
      <c r="X270">
        <v>5.5744630911864796E-4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1.0726982959421399E-3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 t="s">
        <v>773</v>
      </c>
    </row>
    <row r="271" spans="1:40" x14ac:dyDescent="0.2">
      <c r="A271" t="s">
        <v>774</v>
      </c>
      <c r="B271" t="s">
        <v>93</v>
      </c>
      <c r="C271" t="s">
        <v>94</v>
      </c>
      <c r="D271" t="s">
        <v>95</v>
      </c>
      <c r="E271" t="s">
        <v>543</v>
      </c>
      <c r="F271" t="s">
        <v>544</v>
      </c>
      <c r="G271" t="s">
        <v>544</v>
      </c>
      <c r="H271">
        <v>0</v>
      </c>
      <c r="I271">
        <v>0</v>
      </c>
      <c r="J271">
        <v>0</v>
      </c>
      <c r="K271">
        <v>0</v>
      </c>
      <c r="L271">
        <v>7.8654631259597704E-4</v>
      </c>
      <c r="M271">
        <v>0</v>
      </c>
      <c r="N271">
        <v>1.00603621730382E-3</v>
      </c>
      <c r="O271">
        <v>0</v>
      </c>
      <c r="P271">
        <v>0</v>
      </c>
      <c r="Q271">
        <v>3.12249085556249E-4</v>
      </c>
      <c r="R271">
        <v>0</v>
      </c>
      <c r="S271">
        <v>0</v>
      </c>
      <c r="T271">
        <v>1.62394972816494E-3</v>
      </c>
      <c r="U271">
        <v>9.6075323053273806E-5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3.0342037513791799E-3</v>
      </c>
      <c r="AE271">
        <v>0</v>
      </c>
      <c r="AF271">
        <v>0</v>
      </c>
      <c r="AG271">
        <v>1.77420308711337E-4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 t="s">
        <v>775</v>
      </c>
    </row>
    <row r="272" spans="1:40" x14ac:dyDescent="0.2">
      <c r="A272" t="s">
        <v>776</v>
      </c>
      <c r="B272" t="s">
        <v>93</v>
      </c>
      <c r="C272" t="s">
        <v>94</v>
      </c>
      <c r="D272" t="s">
        <v>132</v>
      </c>
      <c r="E272" t="s">
        <v>205</v>
      </c>
      <c r="F272" t="s">
        <v>224</v>
      </c>
      <c r="G272" t="s">
        <v>777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4.0181486380150299E-4</v>
      </c>
      <c r="Q272">
        <v>6.6910518333482001E-4</v>
      </c>
      <c r="R272">
        <v>1.0419767788032201E-3</v>
      </c>
      <c r="S272">
        <v>0</v>
      </c>
      <c r="T272">
        <v>2.4712278472075101E-4</v>
      </c>
      <c r="U272">
        <v>1.4411298457991099E-4</v>
      </c>
      <c r="V272">
        <v>3.3505046697658803E-4</v>
      </c>
      <c r="W272">
        <v>1.3319421937087899E-4</v>
      </c>
      <c r="X272">
        <v>9.3885694167351202E-4</v>
      </c>
      <c r="Y272">
        <v>3.6177486749995503E-5</v>
      </c>
      <c r="Z272">
        <v>1.3041635421081799E-4</v>
      </c>
      <c r="AA272">
        <v>0</v>
      </c>
      <c r="AB272">
        <v>2.7286990927075501E-4</v>
      </c>
      <c r="AC272">
        <v>1.6906170752324599E-4</v>
      </c>
      <c r="AD272">
        <v>7.6621306853009703E-4</v>
      </c>
      <c r="AE272">
        <v>0</v>
      </c>
      <c r="AF272">
        <v>0</v>
      </c>
      <c r="AG272">
        <v>5.1254755849941905E-4</v>
      </c>
      <c r="AH272">
        <v>0</v>
      </c>
      <c r="AI272">
        <v>6.1634801474304404E-5</v>
      </c>
      <c r="AJ272">
        <v>5.2262037310550104E-4</v>
      </c>
      <c r="AK272">
        <v>0</v>
      </c>
      <c r="AL272">
        <v>0</v>
      </c>
      <c r="AM272">
        <v>0</v>
      </c>
      <c r="AN272" t="s">
        <v>778</v>
      </c>
    </row>
    <row r="273" spans="1:40" x14ac:dyDescent="0.2">
      <c r="A273" t="s">
        <v>779</v>
      </c>
      <c r="B273" t="s">
        <v>93</v>
      </c>
      <c r="C273" t="s">
        <v>94</v>
      </c>
      <c r="D273" t="s">
        <v>132</v>
      </c>
      <c r="E273" t="s">
        <v>133</v>
      </c>
      <c r="F273" t="s">
        <v>134</v>
      </c>
      <c r="G273" t="s">
        <v>153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5.9764619345347601E-3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 t="s">
        <v>780</v>
      </c>
    </row>
    <row r="274" spans="1:40" x14ac:dyDescent="0.2">
      <c r="A274" t="s">
        <v>781</v>
      </c>
      <c r="B274" t="s">
        <v>93</v>
      </c>
      <c r="C274" t="s">
        <v>94</v>
      </c>
      <c r="D274" t="s">
        <v>132</v>
      </c>
      <c r="E274" t="s">
        <v>577</v>
      </c>
      <c r="F274" t="s">
        <v>578</v>
      </c>
      <c r="G274" t="s">
        <v>578</v>
      </c>
      <c r="H274">
        <v>0</v>
      </c>
      <c r="I274">
        <v>0</v>
      </c>
      <c r="J274">
        <v>0</v>
      </c>
      <c r="K274">
        <v>0</v>
      </c>
      <c r="L274">
        <v>5.2436420839731799E-4</v>
      </c>
      <c r="M274">
        <v>0</v>
      </c>
      <c r="N274">
        <v>0</v>
      </c>
      <c r="O274">
        <v>0</v>
      </c>
      <c r="P274">
        <v>0</v>
      </c>
      <c r="Q274">
        <v>1.2489963422249999E-3</v>
      </c>
      <c r="R274">
        <v>0</v>
      </c>
      <c r="S274">
        <v>2.23576694791195E-3</v>
      </c>
      <c r="T274">
        <v>1.4474334533644E-3</v>
      </c>
      <c r="U274">
        <v>0</v>
      </c>
      <c r="V274">
        <v>0</v>
      </c>
      <c r="W274">
        <v>0</v>
      </c>
      <c r="X274">
        <v>2.05374955991081E-4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5.2102488660046603E-4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 t="s">
        <v>782</v>
      </c>
    </row>
    <row r="275" spans="1:40" x14ac:dyDescent="0.2">
      <c r="A275" t="s">
        <v>783</v>
      </c>
      <c r="B275" t="s">
        <v>93</v>
      </c>
      <c r="C275" t="s">
        <v>94</v>
      </c>
      <c r="D275" t="s">
        <v>132</v>
      </c>
      <c r="E275" t="s">
        <v>133</v>
      </c>
      <c r="F275" t="s">
        <v>134</v>
      </c>
      <c r="G275" t="s">
        <v>744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7.8736859739498306E-3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 t="s">
        <v>784</v>
      </c>
    </row>
    <row r="276" spans="1:40" x14ac:dyDescent="0.2">
      <c r="A276" t="s">
        <v>785</v>
      </c>
      <c r="B276" t="s">
        <v>93</v>
      </c>
      <c r="C276" t="s">
        <v>94</v>
      </c>
      <c r="D276" t="s">
        <v>132</v>
      </c>
      <c r="E276" t="s">
        <v>133</v>
      </c>
      <c r="F276" t="s">
        <v>134</v>
      </c>
      <c r="G276" t="s">
        <v>397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6.1538461538461504E-3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 t="s">
        <v>786</v>
      </c>
    </row>
    <row r="277" spans="1:40" x14ac:dyDescent="0.2">
      <c r="A277" t="s">
        <v>787</v>
      </c>
      <c r="B277" t="s">
        <v>93</v>
      </c>
      <c r="C277" t="s">
        <v>94</v>
      </c>
      <c r="D277" t="s">
        <v>132</v>
      </c>
      <c r="E277" t="s">
        <v>133</v>
      </c>
      <c r="F277" t="s">
        <v>134</v>
      </c>
      <c r="G277" t="s">
        <v>788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1.84165145909022E-4</v>
      </c>
      <c r="Q277">
        <v>0</v>
      </c>
      <c r="R277">
        <v>2.5156296516820501E-2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 t="s">
        <v>789</v>
      </c>
    </row>
    <row r="278" spans="1:40" x14ac:dyDescent="0.2">
      <c r="A278" t="s">
        <v>790</v>
      </c>
      <c r="B278" t="s">
        <v>93</v>
      </c>
      <c r="C278" t="s">
        <v>94</v>
      </c>
      <c r="D278" t="s">
        <v>132</v>
      </c>
      <c r="E278" t="s">
        <v>205</v>
      </c>
      <c r="F278" t="s">
        <v>224</v>
      </c>
      <c r="G278" t="s">
        <v>417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2.4589012224251799E-4</v>
      </c>
      <c r="AI278">
        <v>0</v>
      </c>
      <c r="AJ278">
        <v>3.8855688609148102E-3</v>
      </c>
      <c r="AK278">
        <v>0</v>
      </c>
      <c r="AL278">
        <v>0</v>
      </c>
      <c r="AM278">
        <v>0</v>
      </c>
      <c r="AN278" t="s">
        <v>791</v>
      </c>
    </row>
    <row r="279" spans="1:40" x14ac:dyDescent="0.2">
      <c r="A279" t="s">
        <v>792</v>
      </c>
      <c r="B279" t="s">
        <v>93</v>
      </c>
      <c r="C279" t="s">
        <v>94</v>
      </c>
      <c r="D279" t="s">
        <v>132</v>
      </c>
      <c r="E279" t="s">
        <v>205</v>
      </c>
      <c r="F279" t="s">
        <v>224</v>
      </c>
      <c r="G279" t="s">
        <v>486</v>
      </c>
      <c r="H279">
        <v>1.23363923574545E-3</v>
      </c>
      <c r="I279">
        <v>0</v>
      </c>
      <c r="J279">
        <v>0</v>
      </c>
      <c r="K279">
        <v>0</v>
      </c>
      <c r="L279">
        <v>1.0112738304805401E-3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2.25117675148373E-3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1.72691949373992E-3</v>
      </c>
      <c r="AK279">
        <v>0</v>
      </c>
      <c r="AL279">
        <v>0</v>
      </c>
      <c r="AM279">
        <v>0</v>
      </c>
      <c r="AN279" t="s">
        <v>793</v>
      </c>
    </row>
    <row r="280" spans="1:40" x14ac:dyDescent="0.2">
      <c r="A280" t="s">
        <v>794</v>
      </c>
      <c r="B280" t="s">
        <v>93</v>
      </c>
      <c r="C280" t="s">
        <v>94</v>
      </c>
      <c r="D280" t="s">
        <v>132</v>
      </c>
      <c r="E280" t="s">
        <v>205</v>
      </c>
      <c r="F280" t="s">
        <v>206</v>
      </c>
      <c r="G280" t="s">
        <v>406</v>
      </c>
      <c r="H280">
        <v>0</v>
      </c>
      <c r="I280">
        <v>0</v>
      </c>
      <c r="J280">
        <v>0</v>
      </c>
      <c r="K280">
        <v>0</v>
      </c>
      <c r="L280">
        <v>1.49818345256377E-4</v>
      </c>
      <c r="M280">
        <v>0</v>
      </c>
      <c r="N280">
        <v>3.8693700665531699E-4</v>
      </c>
      <c r="O280">
        <v>0</v>
      </c>
      <c r="P280">
        <v>0</v>
      </c>
      <c r="Q280">
        <v>2.8994557944508901E-3</v>
      </c>
      <c r="R280">
        <v>0</v>
      </c>
      <c r="S280">
        <v>0</v>
      </c>
      <c r="T280">
        <v>1.37682694344419E-3</v>
      </c>
      <c r="U280">
        <v>4.3233895373973199E-4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1.0959571358986799E-3</v>
      </c>
      <c r="AB280">
        <v>0</v>
      </c>
      <c r="AC280">
        <v>1.6906170752324599E-4</v>
      </c>
      <c r="AD280">
        <v>2.7583670467083498E-4</v>
      </c>
      <c r="AE280">
        <v>0</v>
      </c>
      <c r="AF280">
        <v>0</v>
      </c>
      <c r="AG280">
        <v>9.8566838172965094E-5</v>
      </c>
      <c r="AH280">
        <v>0</v>
      </c>
      <c r="AI280">
        <v>0</v>
      </c>
      <c r="AJ280">
        <v>4.0900724851734898E-4</v>
      </c>
      <c r="AK280">
        <v>0</v>
      </c>
      <c r="AL280">
        <v>0</v>
      </c>
      <c r="AM280">
        <v>0</v>
      </c>
      <c r="AN280" t="s">
        <v>795</v>
      </c>
    </row>
    <row r="281" spans="1:40" x14ac:dyDescent="0.2">
      <c r="A281" t="s">
        <v>796</v>
      </c>
      <c r="B281" t="s">
        <v>93</v>
      </c>
      <c r="C281" t="s">
        <v>94</v>
      </c>
      <c r="D281" t="s">
        <v>132</v>
      </c>
      <c r="E281" t="s">
        <v>133</v>
      </c>
      <c r="F281" t="s">
        <v>134</v>
      </c>
      <c r="G281" t="s">
        <v>536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5.3528414666785601E-3</v>
      </c>
      <c r="R281">
        <v>0</v>
      </c>
      <c r="S281">
        <v>0</v>
      </c>
      <c r="T281">
        <v>0</v>
      </c>
      <c r="U281">
        <v>1.3690733535091501E-3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 t="s">
        <v>797</v>
      </c>
    </row>
    <row r="282" spans="1:40" x14ac:dyDescent="0.2">
      <c r="A282" t="s">
        <v>798</v>
      </c>
      <c r="B282" t="s">
        <v>93</v>
      </c>
      <c r="C282" t="s">
        <v>94</v>
      </c>
      <c r="D282" t="s">
        <v>132</v>
      </c>
      <c r="E282" t="s">
        <v>205</v>
      </c>
      <c r="F282" t="s">
        <v>206</v>
      </c>
      <c r="G282" t="s">
        <v>429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2.9466423345443598E-3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 t="s">
        <v>799</v>
      </c>
    </row>
    <row r="283" spans="1:40" x14ac:dyDescent="0.2">
      <c r="A283" t="s">
        <v>800</v>
      </c>
      <c r="B283" t="s">
        <v>93</v>
      </c>
      <c r="C283" t="s">
        <v>94</v>
      </c>
      <c r="D283" t="s">
        <v>132</v>
      </c>
      <c r="E283" t="s">
        <v>163</v>
      </c>
      <c r="F283" t="s">
        <v>316</v>
      </c>
      <c r="G283" t="s">
        <v>801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8.92140244446427E-4</v>
      </c>
      <c r="R283">
        <v>1.0419767788032201E-3</v>
      </c>
      <c r="S283">
        <v>5.3232546378856002E-4</v>
      </c>
      <c r="T283">
        <v>1.7651627480053699E-3</v>
      </c>
      <c r="U283">
        <v>2.64207138396503E-4</v>
      </c>
      <c r="V283">
        <v>5.8633831720903003E-4</v>
      </c>
      <c r="W283">
        <v>1.5539325593269299E-4</v>
      </c>
      <c r="X283">
        <v>2.05374955991081E-4</v>
      </c>
      <c r="Y283">
        <v>0</v>
      </c>
      <c r="Z283">
        <v>0</v>
      </c>
      <c r="AA283">
        <v>0</v>
      </c>
      <c r="AB283">
        <v>3.4108738658844399E-4</v>
      </c>
      <c r="AC283">
        <v>0</v>
      </c>
      <c r="AD283">
        <v>4.2907931837685398E-4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4.7717512327023997E-4</v>
      </c>
      <c r="AK283">
        <v>0</v>
      </c>
      <c r="AL283">
        <v>0</v>
      </c>
      <c r="AM283">
        <v>0</v>
      </c>
      <c r="AN283" t="s">
        <v>802</v>
      </c>
    </row>
    <row r="284" spans="1:40" x14ac:dyDescent="0.2">
      <c r="A284" t="s">
        <v>803</v>
      </c>
      <c r="B284" t="s">
        <v>93</v>
      </c>
      <c r="C284" t="s">
        <v>94</v>
      </c>
      <c r="D284" t="s">
        <v>132</v>
      </c>
      <c r="E284" t="s">
        <v>133</v>
      </c>
      <c r="F284" t="s">
        <v>134</v>
      </c>
      <c r="G284" t="s">
        <v>349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2.7183506319282602E-3</v>
      </c>
      <c r="U284">
        <v>0</v>
      </c>
      <c r="V284">
        <v>0</v>
      </c>
      <c r="W284">
        <v>6.6597109685439604E-4</v>
      </c>
      <c r="X284">
        <v>3.8141063255486401E-4</v>
      </c>
      <c r="Y284">
        <v>0</v>
      </c>
      <c r="Z284">
        <v>0</v>
      </c>
      <c r="AA284">
        <v>2.5572333170969302E-3</v>
      </c>
      <c r="AB284">
        <v>1.0232621597653299E-3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7.0254320640719399E-4</v>
      </c>
      <c r="AI284">
        <v>0</v>
      </c>
      <c r="AJ284">
        <v>0</v>
      </c>
      <c r="AK284">
        <v>0</v>
      </c>
      <c r="AL284">
        <v>0</v>
      </c>
      <c r="AM284">
        <v>0</v>
      </c>
      <c r="AN284" t="s">
        <v>804</v>
      </c>
    </row>
    <row r="285" spans="1:40" x14ac:dyDescent="0.2">
      <c r="A285" t="s">
        <v>805</v>
      </c>
      <c r="B285" t="s">
        <v>93</v>
      </c>
      <c r="C285" t="s">
        <v>118</v>
      </c>
      <c r="D285" t="s">
        <v>119</v>
      </c>
      <c r="E285" t="s">
        <v>120</v>
      </c>
      <c r="F285" t="s">
        <v>806</v>
      </c>
      <c r="G285" t="s">
        <v>807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5.1343738997770196E-3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 t="s">
        <v>808</v>
      </c>
    </row>
    <row r="286" spans="1:40" x14ac:dyDescent="0.2">
      <c r="A286" t="s">
        <v>809</v>
      </c>
      <c r="B286" t="s">
        <v>93</v>
      </c>
      <c r="C286" t="s">
        <v>94</v>
      </c>
      <c r="D286" t="s">
        <v>132</v>
      </c>
      <c r="E286" t="s">
        <v>133</v>
      </c>
      <c r="F286" t="s">
        <v>134</v>
      </c>
      <c r="G286" t="s">
        <v>236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4.90376363859262E-4</v>
      </c>
      <c r="AE286">
        <v>0</v>
      </c>
      <c r="AF286">
        <v>0</v>
      </c>
      <c r="AG286">
        <v>0</v>
      </c>
      <c r="AH286">
        <v>5.5852184909371896E-3</v>
      </c>
      <c r="AI286">
        <v>0</v>
      </c>
      <c r="AJ286">
        <v>0</v>
      </c>
      <c r="AK286">
        <v>0</v>
      </c>
      <c r="AL286">
        <v>0</v>
      </c>
      <c r="AM286">
        <v>0</v>
      </c>
      <c r="AN286" t="s">
        <v>810</v>
      </c>
    </row>
    <row r="287" spans="1:40" x14ac:dyDescent="0.2">
      <c r="A287" t="s">
        <v>811</v>
      </c>
      <c r="B287" t="s">
        <v>93</v>
      </c>
      <c r="C287" t="s">
        <v>101</v>
      </c>
      <c r="D287" t="s">
        <v>102</v>
      </c>
      <c r="E287" t="s">
        <v>361</v>
      </c>
      <c r="F287" t="s">
        <v>362</v>
      </c>
      <c r="G287" t="s">
        <v>363</v>
      </c>
      <c r="H287">
        <v>0</v>
      </c>
      <c r="I287">
        <v>7.9842194251362E-4</v>
      </c>
      <c r="J287">
        <v>0</v>
      </c>
      <c r="K287">
        <v>2.5548584892270103E-4</v>
      </c>
      <c r="L287">
        <v>0</v>
      </c>
      <c r="M287">
        <v>5.3515560678412603E-4</v>
      </c>
      <c r="N287">
        <v>0</v>
      </c>
      <c r="O287">
        <v>1.00852201099289E-3</v>
      </c>
      <c r="P287">
        <v>0</v>
      </c>
      <c r="Q287">
        <v>1.2489963422249999E-3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1.63020442763523E-4</v>
      </c>
      <c r="AA287">
        <v>0</v>
      </c>
      <c r="AB287">
        <v>1.0232621597653299E-3</v>
      </c>
      <c r="AC287">
        <v>7.1005917159763299E-4</v>
      </c>
      <c r="AD287">
        <v>0</v>
      </c>
      <c r="AE287">
        <v>0</v>
      </c>
      <c r="AF287">
        <v>0</v>
      </c>
      <c r="AG287">
        <v>0</v>
      </c>
      <c r="AH287">
        <v>4.5665308416467599E-4</v>
      </c>
      <c r="AI287">
        <v>1.3559656324346999E-4</v>
      </c>
      <c r="AJ287">
        <v>6.81678747528915E-5</v>
      </c>
      <c r="AK287">
        <v>0</v>
      </c>
      <c r="AL287">
        <v>3.0037697310124201E-5</v>
      </c>
      <c r="AM287">
        <v>0</v>
      </c>
      <c r="AN287" t="s">
        <v>812</v>
      </c>
    </row>
    <row r="288" spans="1:40" x14ac:dyDescent="0.2">
      <c r="A288" t="s">
        <v>813</v>
      </c>
      <c r="B288" t="s">
        <v>93</v>
      </c>
      <c r="C288" t="s">
        <v>94</v>
      </c>
      <c r="D288" t="s">
        <v>132</v>
      </c>
      <c r="E288" t="s">
        <v>577</v>
      </c>
      <c r="F288" t="s">
        <v>578</v>
      </c>
      <c r="G288" t="s">
        <v>578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7.1371219555714201E-4</v>
      </c>
      <c r="R288">
        <v>0</v>
      </c>
      <c r="S288">
        <v>3.53996433419393E-3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1.6372194556245299E-3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 t="s">
        <v>814</v>
      </c>
    </row>
    <row r="289" spans="1:40" x14ac:dyDescent="0.2">
      <c r="A289" t="s">
        <v>815</v>
      </c>
      <c r="B289" t="s">
        <v>93</v>
      </c>
      <c r="C289" t="s">
        <v>94</v>
      </c>
      <c r="D289" t="s">
        <v>132</v>
      </c>
      <c r="E289" t="s">
        <v>163</v>
      </c>
      <c r="F289" t="s">
        <v>164</v>
      </c>
      <c r="G289" t="s">
        <v>165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3.4078976045650001E-3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 t="s">
        <v>816</v>
      </c>
    </row>
    <row r="290" spans="1:40" x14ac:dyDescent="0.2">
      <c r="A290" t="s">
        <v>817</v>
      </c>
      <c r="B290" t="s">
        <v>93</v>
      </c>
      <c r="C290" t="s">
        <v>118</v>
      </c>
      <c r="D290" t="s">
        <v>119</v>
      </c>
      <c r="E290" t="s">
        <v>120</v>
      </c>
      <c r="F290" t="s">
        <v>147</v>
      </c>
      <c r="G290" t="s">
        <v>148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3.6833029181804498E-4</v>
      </c>
      <c r="Q290">
        <v>0</v>
      </c>
      <c r="R290">
        <v>0</v>
      </c>
      <c r="S290">
        <v>0</v>
      </c>
      <c r="T290">
        <v>4.5894231448139502E-4</v>
      </c>
      <c r="U290">
        <v>1.6813181534322899E-4</v>
      </c>
      <c r="V290">
        <v>1.3820831762784301E-3</v>
      </c>
      <c r="W290">
        <v>0</v>
      </c>
      <c r="X290">
        <v>1.9657317216289199E-3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4.2907931837685398E-4</v>
      </c>
      <c r="AE290">
        <v>0</v>
      </c>
      <c r="AF290">
        <v>0</v>
      </c>
      <c r="AG290">
        <v>0</v>
      </c>
      <c r="AH290">
        <v>1.4050864128143899E-4</v>
      </c>
      <c r="AI290">
        <v>0</v>
      </c>
      <c r="AJ290">
        <v>0</v>
      </c>
      <c r="AK290">
        <v>0</v>
      </c>
      <c r="AL290">
        <v>1.6520733520568299E-4</v>
      </c>
      <c r="AM290">
        <v>0</v>
      </c>
      <c r="AN290" t="s">
        <v>818</v>
      </c>
    </row>
    <row r="291" spans="1:40" x14ac:dyDescent="0.2">
      <c r="A291" t="s">
        <v>819</v>
      </c>
      <c r="B291" t="s">
        <v>93</v>
      </c>
      <c r="C291" t="s">
        <v>94</v>
      </c>
      <c r="D291" t="s">
        <v>132</v>
      </c>
      <c r="E291" t="s">
        <v>133</v>
      </c>
      <c r="F291" t="s">
        <v>134</v>
      </c>
      <c r="G291" t="s">
        <v>547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5.7989115889017795E-4</v>
      </c>
      <c r="R291">
        <v>0</v>
      </c>
      <c r="S291">
        <v>0</v>
      </c>
      <c r="T291">
        <v>0</v>
      </c>
      <c r="U291">
        <v>5.7645193831964297E-4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6.7624683009298396E-4</v>
      </c>
      <c r="AD291">
        <v>3.9843079563564999E-4</v>
      </c>
      <c r="AE291">
        <v>0</v>
      </c>
      <c r="AF291">
        <v>0</v>
      </c>
      <c r="AG291">
        <v>1.30108226388314E-3</v>
      </c>
      <c r="AH291">
        <v>4.9178024448503599E-4</v>
      </c>
      <c r="AI291">
        <v>0</v>
      </c>
      <c r="AJ291">
        <v>4.7717512327023997E-4</v>
      </c>
      <c r="AK291">
        <v>0</v>
      </c>
      <c r="AL291">
        <v>0</v>
      </c>
      <c r="AM291">
        <v>0</v>
      </c>
      <c r="AN291" t="s">
        <v>820</v>
      </c>
    </row>
    <row r="292" spans="1:40" x14ac:dyDescent="0.2">
      <c r="A292" t="s">
        <v>821</v>
      </c>
      <c r="B292" t="s">
        <v>93</v>
      </c>
      <c r="C292" t="s">
        <v>94</v>
      </c>
      <c r="D292" t="s">
        <v>132</v>
      </c>
      <c r="E292" t="s">
        <v>577</v>
      </c>
      <c r="F292" t="s">
        <v>578</v>
      </c>
      <c r="G292" t="s">
        <v>578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1.29502828222685E-2</v>
      </c>
      <c r="S292">
        <v>0</v>
      </c>
      <c r="T292">
        <v>0</v>
      </c>
      <c r="U292">
        <v>4.8037661526636902E-4</v>
      </c>
      <c r="V292">
        <v>6.7010093395317703E-4</v>
      </c>
      <c r="W292">
        <v>1.06555375496703E-3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 t="s">
        <v>822</v>
      </c>
    </row>
    <row r="293" spans="1:40" x14ac:dyDescent="0.2">
      <c r="A293" t="s">
        <v>823</v>
      </c>
      <c r="B293" t="s">
        <v>93</v>
      </c>
      <c r="C293" t="s">
        <v>94</v>
      </c>
      <c r="D293" t="s">
        <v>132</v>
      </c>
      <c r="E293" t="s">
        <v>205</v>
      </c>
      <c r="F293" t="s">
        <v>206</v>
      </c>
      <c r="G293" t="s">
        <v>429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4.9959853688999901E-3</v>
      </c>
      <c r="R293">
        <v>0</v>
      </c>
      <c r="S293">
        <v>0</v>
      </c>
      <c r="T293">
        <v>0</v>
      </c>
      <c r="U293">
        <v>1.3690733535091501E-3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 t="s">
        <v>824</v>
      </c>
    </row>
    <row r="294" spans="1:40" x14ac:dyDescent="0.2">
      <c r="A294" t="s">
        <v>825</v>
      </c>
      <c r="B294" t="s">
        <v>93</v>
      </c>
      <c r="C294" t="s">
        <v>94</v>
      </c>
      <c r="D294" t="s">
        <v>132</v>
      </c>
      <c r="E294" t="s">
        <v>507</v>
      </c>
      <c r="F294" t="s">
        <v>508</v>
      </c>
      <c r="G294" t="s">
        <v>509</v>
      </c>
      <c r="H294">
        <v>0</v>
      </c>
      <c r="I294">
        <v>0</v>
      </c>
      <c r="J294">
        <v>1.5648752570866499E-4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2.6764207333392802E-4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1.42073833995605E-3</v>
      </c>
      <c r="X294">
        <v>0</v>
      </c>
      <c r="Y294">
        <v>0</v>
      </c>
      <c r="Z294">
        <v>0</v>
      </c>
      <c r="AA294">
        <v>6.8192888455918203E-3</v>
      </c>
      <c r="AB294">
        <v>0</v>
      </c>
      <c r="AC294">
        <v>0</v>
      </c>
      <c r="AD294">
        <v>7.9686159127130096E-4</v>
      </c>
      <c r="AE294">
        <v>0</v>
      </c>
      <c r="AF294">
        <v>0</v>
      </c>
      <c r="AG294">
        <v>1.77420308711337E-4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 t="s">
        <v>826</v>
      </c>
    </row>
    <row r="295" spans="1:40" x14ac:dyDescent="0.2">
      <c r="A295" t="s">
        <v>827</v>
      </c>
      <c r="B295" t="s">
        <v>93</v>
      </c>
      <c r="C295" t="s">
        <v>94</v>
      </c>
      <c r="D295" t="s">
        <v>132</v>
      </c>
      <c r="E295" t="s">
        <v>205</v>
      </c>
      <c r="F295" t="s">
        <v>260</v>
      </c>
      <c r="G295" t="s">
        <v>261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5.1183032977810501E-3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 t="s">
        <v>828</v>
      </c>
    </row>
    <row r="296" spans="1:40" x14ac:dyDescent="0.2">
      <c r="A296" t="s">
        <v>829</v>
      </c>
      <c r="B296" t="s">
        <v>93</v>
      </c>
      <c r="C296" t="s">
        <v>94</v>
      </c>
      <c r="D296" t="s">
        <v>132</v>
      </c>
      <c r="E296" t="s">
        <v>133</v>
      </c>
      <c r="F296" t="s">
        <v>134</v>
      </c>
      <c r="G296" t="s">
        <v>156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6.83352544047423E-3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 t="s">
        <v>830</v>
      </c>
    </row>
    <row r="297" spans="1:40" x14ac:dyDescent="0.2">
      <c r="A297" t="s">
        <v>831</v>
      </c>
      <c r="B297" t="s">
        <v>93</v>
      </c>
      <c r="C297" t="s">
        <v>94</v>
      </c>
      <c r="D297" t="s">
        <v>132</v>
      </c>
      <c r="E297" t="s">
        <v>133</v>
      </c>
      <c r="F297" t="s">
        <v>134</v>
      </c>
      <c r="G297" t="s">
        <v>279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7.2709429922383799E-3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 t="s">
        <v>832</v>
      </c>
    </row>
    <row r="298" spans="1:40" x14ac:dyDescent="0.2">
      <c r="A298" t="s">
        <v>833</v>
      </c>
      <c r="B298" t="s">
        <v>93</v>
      </c>
      <c r="C298" t="s">
        <v>118</v>
      </c>
      <c r="D298" t="s">
        <v>119</v>
      </c>
      <c r="E298" t="s">
        <v>120</v>
      </c>
      <c r="F298" t="s">
        <v>147</v>
      </c>
      <c r="G298" t="s">
        <v>148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2.2594083174468701E-3</v>
      </c>
      <c r="U298">
        <v>9.1271556900610095E-4</v>
      </c>
      <c r="V298">
        <v>0</v>
      </c>
      <c r="W298">
        <v>0</v>
      </c>
      <c r="X298">
        <v>1.7896960450651299E-3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 t="s">
        <v>834</v>
      </c>
    </row>
    <row r="299" spans="1:40" x14ac:dyDescent="0.2">
      <c r="A299" t="s">
        <v>835</v>
      </c>
      <c r="B299" t="s">
        <v>93</v>
      </c>
      <c r="C299" t="s">
        <v>94</v>
      </c>
      <c r="D299" t="s">
        <v>132</v>
      </c>
      <c r="E299" t="s">
        <v>133</v>
      </c>
      <c r="F299" t="s">
        <v>134</v>
      </c>
      <c r="G299" t="s">
        <v>279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2.26430172930495E-3</v>
      </c>
      <c r="X299">
        <v>0</v>
      </c>
      <c r="Y299">
        <v>0</v>
      </c>
      <c r="Z299">
        <v>0</v>
      </c>
      <c r="AA299">
        <v>7.4281539210910904E-3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 t="s">
        <v>836</v>
      </c>
    </row>
    <row r="300" spans="1:40" x14ac:dyDescent="0.2">
      <c r="A300" t="s">
        <v>837</v>
      </c>
      <c r="B300" t="s">
        <v>93</v>
      </c>
      <c r="C300" t="s">
        <v>94</v>
      </c>
      <c r="D300" t="s">
        <v>132</v>
      </c>
      <c r="E300" t="s">
        <v>205</v>
      </c>
      <c r="F300" t="s">
        <v>206</v>
      </c>
      <c r="G300" t="s">
        <v>456</v>
      </c>
      <c r="H300">
        <v>0</v>
      </c>
      <c r="I300">
        <v>0</v>
      </c>
      <c r="J300">
        <v>2.3696682464455E-3</v>
      </c>
      <c r="K300">
        <v>0</v>
      </c>
      <c r="L300">
        <v>4.12000449455036E-4</v>
      </c>
      <c r="M300">
        <v>0</v>
      </c>
      <c r="N300">
        <v>5.4171180931744298E-4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5.4445700883695605E-4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6.1395729585919895E-4</v>
      </c>
      <c r="AC300">
        <v>2.7049873203719398E-4</v>
      </c>
      <c r="AD300">
        <v>2.45188181929631E-4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 t="s">
        <v>838</v>
      </c>
    </row>
    <row r="301" spans="1:40" x14ac:dyDescent="0.2">
      <c r="A301" t="s">
        <v>839</v>
      </c>
      <c r="B301" t="s">
        <v>93</v>
      </c>
      <c r="C301" t="s">
        <v>94</v>
      </c>
      <c r="D301" t="s">
        <v>132</v>
      </c>
      <c r="E301" t="s">
        <v>133</v>
      </c>
      <c r="F301" t="s">
        <v>134</v>
      </c>
      <c r="G301" t="s">
        <v>236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7.1371219555714201E-4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4.9027895181741298E-3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 t="s">
        <v>840</v>
      </c>
    </row>
    <row r="302" spans="1:40" x14ac:dyDescent="0.2">
      <c r="A302" t="s">
        <v>841</v>
      </c>
      <c r="B302" t="s">
        <v>93</v>
      </c>
      <c r="C302" t="s">
        <v>94</v>
      </c>
      <c r="D302" t="s">
        <v>132</v>
      </c>
      <c r="E302" t="s">
        <v>133</v>
      </c>
      <c r="F302" t="s">
        <v>134</v>
      </c>
      <c r="G302" t="s">
        <v>279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2.0073155500044599E-3</v>
      </c>
      <c r="R302">
        <v>0</v>
      </c>
      <c r="S302">
        <v>0</v>
      </c>
      <c r="T302">
        <v>2.5771376120878298E-3</v>
      </c>
      <c r="U302">
        <v>0</v>
      </c>
      <c r="V302">
        <v>0</v>
      </c>
      <c r="W302">
        <v>0</v>
      </c>
      <c r="X302">
        <v>3.2273207370027001E-4</v>
      </c>
      <c r="Y302">
        <v>0</v>
      </c>
      <c r="Z302">
        <v>0</v>
      </c>
      <c r="AA302">
        <v>0</v>
      </c>
      <c r="AB302">
        <v>2.1147417968483502E-3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 t="s">
        <v>842</v>
      </c>
    </row>
    <row r="303" spans="1:40" x14ac:dyDescent="0.2">
      <c r="A303" t="s">
        <v>843</v>
      </c>
      <c r="B303" t="s">
        <v>93</v>
      </c>
      <c r="C303" t="s">
        <v>94</v>
      </c>
      <c r="D303" t="s">
        <v>132</v>
      </c>
      <c r="E303" t="s">
        <v>205</v>
      </c>
      <c r="F303" t="s">
        <v>206</v>
      </c>
      <c r="G303" t="s">
        <v>429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5.7989115889017795E-4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2.8636757164739002E-3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6.3228888576647498E-4</v>
      </c>
      <c r="AI303">
        <v>0</v>
      </c>
      <c r="AJ303">
        <v>0</v>
      </c>
      <c r="AK303">
        <v>0</v>
      </c>
      <c r="AL303">
        <v>0</v>
      </c>
      <c r="AM303">
        <v>0</v>
      </c>
      <c r="AN303" t="s">
        <v>844</v>
      </c>
    </row>
    <row r="304" spans="1:40" x14ac:dyDescent="0.2">
      <c r="A304" t="s">
        <v>845</v>
      </c>
      <c r="B304" t="s">
        <v>93</v>
      </c>
      <c r="C304" t="s">
        <v>94</v>
      </c>
      <c r="D304" t="s">
        <v>132</v>
      </c>
      <c r="E304" t="s">
        <v>133</v>
      </c>
      <c r="F304" t="s">
        <v>134</v>
      </c>
      <c r="G304" t="s">
        <v>846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7.0628348757915196E-3</v>
      </c>
      <c r="AB304">
        <v>0</v>
      </c>
      <c r="AC304">
        <v>0</v>
      </c>
      <c r="AD304">
        <v>3.9843079563564999E-4</v>
      </c>
      <c r="AE304">
        <v>0</v>
      </c>
      <c r="AF304">
        <v>0</v>
      </c>
      <c r="AG304">
        <v>1.65592288130581E-3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 t="s">
        <v>847</v>
      </c>
    </row>
    <row r="305" spans="1:40" x14ac:dyDescent="0.2">
      <c r="A305" t="s">
        <v>848</v>
      </c>
      <c r="B305" t="s">
        <v>93</v>
      </c>
      <c r="C305" t="s">
        <v>94</v>
      </c>
      <c r="D305" t="s">
        <v>132</v>
      </c>
      <c r="E305" t="s">
        <v>133</v>
      </c>
      <c r="F305" t="s">
        <v>134</v>
      </c>
      <c r="G305" t="s">
        <v>236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1.7025228292833899E-3</v>
      </c>
      <c r="O305">
        <v>3.6811053401240501E-3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1.7776143189898201E-3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 t="s">
        <v>849</v>
      </c>
    </row>
    <row r="306" spans="1:40" x14ac:dyDescent="0.2">
      <c r="A306" t="s">
        <v>850</v>
      </c>
      <c r="B306" t="s">
        <v>93</v>
      </c>
      <c r="C306" t="s">
        <v>94</v>
      </c>
      <c r="D306" t="s">
        <v>132</v>
      </c>
      <c r="E306" t="s">
        <v>205</v>
      </c>
      <c r="F306" t="s">
        <v>206</v>
      </c>
      <c r="G306" t="s">
        <v>207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4.0722897979824898E-3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 t="s">
        <v>851</v>
      </c>
    </row>
    <row r="307" spans="1:40" x14ac:dyDescent="0.2">
      <c r="A307" t="s">
        <v>852</v>
      </c>
      <c r="B307" t="s">
        <v>93</v>
      </c>
      <c r="C307" t="s">
        <v>118</v>
      </c>
      <c r="D307" t="s">
        <v>119</v>
      </c>
      <c r="E307" t="s">
        <v>120</v>
      </c>
      <c r="F307" t="s">
        <v>147</v>
      </c>
      <c r="G307" t="s">
        <v>148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7.5386355069732402E-4</v>
      </c>
      <c r="W307">
        <v>1.5983306324505501E-3</v>
      </c>
      <c r="X307">
        <v>4.1074991198216201E-4</v>
      </c>
      <c r="Y307">
        <v>0</v>
      </c>
      <c r="Z307">
        <v>3.5864497407975E-4</v>
      </c>
      <c r="AA307">
        <v>0</v>
      </c>
      <c r="AB307">
        <v>0</v>
      </c>
      <c r="AC307">
        <v>0</v>
      </c>
      <c r="AD307">
        <v>1.16464386416575E-3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 t="s">
        <v>853</v>
      </c>
    </row>
    <row r="308" spans="1:40" x14ac:dyDescent="0.2">
      <c r="A308" t="s">
        <v>854</v>
      </c>
      <c r="B308" t="s">
        <v>93</v>
      </c>
      <c r="C308" t="s">
        <v>94</v>
      </c>
      <c r="D308" t="s">
        <v>132</v>
      </c>
      <c r="E308" t="s">
        <v>133</v>
      </c>
      <c r="F308" t="s">
        <v>134</v>
      </c>
      <c r="G308" t="s">
        <v>153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5.2954882440161004E-4</v>
      </c>
      <c r="U308">
        <v>2.4018830763318401E-5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4.16819909280373E-3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 t="s">
        <v>855</v>
      </c>
    </row>
    <row r="309" spans="1:40" x14ac:dyDescent="0.2">
      <c r="A309" t="s">
        <v>856</v>
      </c>
      <c r="B309" t="s">
        <v>93</v>
      </c>
      <c r="C309" t="s">
        <v>118</v>
      </c>
      <c r="D309" t="s">
        <v>119</v>
      </c>
      <c r="E309" t="s">
        <v>120</v>
      </c>
      <c r="F309" t="s">
        <v>147</v>
      </c>
      <c r="G309" t="s">
        <v>148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1.0705682933357099E-3</v>
      </c>
      <c r="R309">
        <v>1.19083060434653E-3</v>
      </c>
      <c r="S309">
        <v>0</v>
      </c>
      <c r="T309">
        <v>0</v>
      </c>
      <c r="U309">
        <v>0</v>
      </c>
      <c r="V309">
        <v>4.1462495288352797E-3</v>
      </c>
      <c r="W309">
        <v>0</v>
      </c>
      <c r="X309">
        <v>5.8678558854594498E-4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 t="s">
        <v>857</v>
      </c>
    </row>
    <row r="310" spans="1:40" x14ac:dyDescent="0.2">
      <c r="A310" t="s">
        <v>858</v>
      </c>
      <c r="B310" t="s">
        <v>93</v>
      </c>
      <c r="C310" t="s">
        <v>94</v>
      </c>
      <c r="D310" t="s">
        <v>132</v>
      </c>
      <c r="E310" t="s">
        <v>133</v>
      </c>
      <c r="F310" t="s">
        <v>134</v>
      </c>
      <c r="G310" t="s">
        <v>153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3.62684344526108E-3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 t="s">
        <v>859</v>
      </c>
    </row>
    <row r="311" spans="1:40" x14ac:dyDescent="0.2">
      <c r="A311" t="s">
        <v>860</v>
      </c>
      <c r="B311" t="s">
        <v>93</v>
      </c>
      <c r="C311" t="s">
        <v>94</v>
      </c>
      <c r="D311" t="s">
        <v>132</v>
      </c>
      <c r="E311" t="s">
        <v>205</v>
      </c>
      <c r="F311" t="s">
        <v>224</v>
      </c>
      <c r="G311" t="s">
        <v>861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9.36734399769419E-4</v>
      </c>
      <c r="V311">
        <v>0</v>
      </c>
      <c r="W311">
        <v>0</v>
      </c>
      <c r="X311">
        <v>0</v>
      </c>
      <c r="Y311">
        <v>0</v>
      </c>
      <c r="Z311">
        <v>1.434579896319E-3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9.91244011234099E-4</v>
      </c>
      <c r="AM311">
        <v>0</v>
      </c>
      <c r="AN311" t="s">
        <v>862</v>
      </c>
    </row>
    <row r="312" spans="1:40" x14ac:dyDescent="0.2">
      <c r="A312" t="s">
        <v>863</v>
      </c>
      <c r="B312" t="s">
        <v>93</v>
      </c>
      <c r="C312" t="s">
        <v>177</v>
      </c>
      <c r="D312" t="s">
        <v>450</v>
      </c>
      <c r="E312" t="s">
        <v>451</v>
      </c>
      <c r="F312" t="s">
        <v>452</v>
      </c>
      <c r="G312" t="s">
        <v>453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3.3484571983458599E-4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4.60694392092809E-4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5.3891807080974101E-3</v>
      </c>
      <c r="AC312">
        <v>0</v>
      </c>
      <c r="AD312">
        <v>6.4361897756528099E-4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3.8628462359971801E-4</v>
      </c>
      <c r="AK312">
        <v>0</v>
      </c>
      <c r="AL312">
        <v>0</v>
      </c>
      <c r="AM312">
        <v>0</v>
      </c>
      <c r="AN312" t="s">
        <v>864</v>
      </c>
    </row>
    <row r="313" spans="1:40" x14ac:dyDescent="0.2">
      <c r="A313" t="s">
        <v>865</v>
      </c>
      <c r="B313" t="s">
        <v>93</v>
      </c>
      <c r="C313" t="s">
        <v>94</v>
      </c>
      <c r="D313" t="s">
        <v>95</v>
      </c>
      <c r="E313" t="s">
        <v>212</v>
      </c>
      <c r="F313" t="s">
        <v>310</v>
      </c>
      <c r="G313" t="s">
        <v>311</v>
      </c>
      <c r="H313">
        <v>0</v>
      </c>
      <c r="I313">
        <v>3.4050347548375002E-3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 t="s">
        <v>866</v>
      </c>
    </row>
    <row r="314" spans="1:40" x14ac:dyDescent="0.2">
      <c r="A314" t="s">
        <v>867</v>
      </c>
      <c r="B314" t="s">
        <v>93</v>
      </c>
      <c r="C314" t="s">
        <v>94</v>
      </c>
      <c r="D314" t="s">
        <v>132</v>
      </c>
      <c r="E314" t="s">
        <v>205</v>
      </c>
      <c r="F314" t="s">
        <v>206</v>
      </c>
      <c r="G314" t="s">
        <v>207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1.69506646444821E-3</v>
      </c>
      <c r="R314">
        <v>0</v>
      </c>
      <c r="S314">
        <v>0</v>
      </c>
      <c r="T314">
        <v>0</v>
      </c>
      <c r="U314">
        <v>2.5219772301484401E-3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 t="s">
        <v>868</v>
      </c>
    </row>
    <row r="315" spans="1:40" x14ac:dyDescent="0.2">
      <c r="A315" t="s">
        <v>869</v>
      </c>
      <c r="B315" t="s">
        <v>93</v>
      </c>
      <c r="C315" t="s">
        <v>94</v>
      </c>
      <c r="D315" t="s">
        <v>132</v>
      </c>
      <c r="E315" t="s">
        <v>133</v>
      </c>
      <c r="F315" t="s">
        <v>134</v>
      </c>
      <c r="G315" t="s">
        <v>279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2.6035502958579901E-3</v>
      </c>
      <c r="AD315">
        <v>0</v>
      </c>
      <c r="AE315">
        <v>0</v>
      </c>
      <c r="AF315">
        <v>0</v>
      </c>
      <c r="AG315">
        <v>1.30108226388314E-3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 t="s">
        <v>870</v>
      </c>
    </row>
    <row r="316" spans="1:40" x14ac:dyDescent="0.2">
      <c r="A316" t="s">
        <v>871</v>
      </c>
      <c r="B316" t="s">
        <v>93</v>
      </c>
      <c r="C316" t="s">
        <v>94</v>
      </c>
      <c r="D316" t="s">
        <v>132</v>
      </c>
      <c r="E316" t="s">
        <v>205</v>
      </c>
      <c r="F316" t="s">
        <v>206</v>
      </c>
      <c r="G316" t="s">
        <v>456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4.0181486380150299E-4</v>
      </c>
      <c r="Q316">
        <v>0</v>
      </c>
      <c r="R316">
        <v>0</v>
      </c>
      <c r="S316">
        <v>3.1141039631630801E-3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 t="s">
        <v>872</v>
      </c>
    </row>
    <row r="317" spans="1:40" x14ac:dyDescent="0.2">
      <c r="A317" t="s">
        <v>873</v>
      </c>
      <c r="B317" t="s">
        <v>93</v>
      </c>
      <c r="C317" t="s">
        <v>94</v>
      </c>
      <c r="D317" t="s">
        <v>132</v>
      </c>
      <c r="E317" t="s">
        <v>205</v>
      </c>
      <c r="F317" t="s">
        <v>206</v>
      </c>
      <c r="G317" t="s">
        <v>406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4.2907931837685397E-3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 t="s">
        <v>874</v>
      </c>
    </row>
    <row r="318" spans="1:40" x14ac:dyDescent="0.2">
      <c r="A318" t="s">
        <v>875</v>
      </c>
      <c r="B318" t="s">
        <v>93</v>
      </c>
      <c r="C318" t="s">
        <v>177</v>
      </c>
      <c r="D318" t="s">
        <v>450</v>
      </c>
      <c r="E318" t="s">
        <v>451</v>
      </c>
      <c r="F318" t="s">
        <v>452</v>
      </c>
      <c r="G318" t="s">
        <v>876</v>
      </c>
      <c r="H318">
        <v>0</v>
      </c>
      <c r="I318">
        <v>0</v>
      </c>
      <c r="J318">
        <v>0</v>
      </c>
      <c r="K318">
        <v>1.41936582734834E-4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4.0146311000089198E-4</v>
      </c>
      <c r="R318">
        <v>0</v>
      </c>
      <c r="S318">
        <v>0</v>
      </c>
      <c r="T318">
        <v>6.7076184424203899E-4</v>
      </c>
      <c r="U318">
        <v>0</v>
      </c>
      <c r="V318">
        <v>0</v>
      </c>
      <c r="W318">
        <v>2.4418940217994502E-4</v>
      </c>
      <c r="X318">
        <v>8.8017838281891799E-5</v>
      </c>
      <c r="Y318">
        <v>2.3515366387497099E-4</v>
      </c>
      <c r="Z318">
        <v>0</v>
      </c>
      <c r="AA318">
        <v>0</v>
      </c>
      <c r="AB318">
        <v>0</v>
      </c>
      <c r="AC318">
        <v>0</v>
      </c>
      <c r="AD318">
        <v>2.0840995464018598E-3</v>
      </c>
      <c r="AE318">
        <v>7.9253432664302303E-5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1.05131940585435E-4</v>
      </c>
      <c r="AM318">
        <v>0</v>
      </c>
      <c r="AN318" t="s">
        <v>877</v>
      </c>
    </row>
    <row r="319" spans="1:40" x14ac:dyDescent="0.2">
      <c r="A319" t="s">
        <v>878</v>
      </c>
      <c r="B319" t="s">
        <v>93</v>
      </c>
      <c r="C319" t="s">
        <v>94</v>
      </c>
      <c r="D319" t="s">
        <v>132</v>
      </c>
      <c r="E319" t="s">
        <v>133</v>
      </c>
      <c r="F319" t="s">
        <v>134</v>
      </c>
      <c r="G319" t="s">
        <v>153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4.2601446610273401E-3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 t="s">
        <v>879</v>
      </c>
    </row>
    <row r="320" spans="1:40" x14ac:dyDescent="0.2">
      <c r="A320" t="s">
        <v>880</v>
      </c>
      <c r="B320" t="s">
        <v>93</v>
      </c>
      <c r="C320" t="s">
        <v>769</v>
      </c>
      <c r="D320" t="s">
        <v>770</v>
      </c>
      <c r="E320" t="s">
        <v>771</v>
      </c>
      <c r="F320" t="s">
        <v>772</v>
      </c>
      <c r="G320" t="s">
        <v>772</v>
      </c>
      <c r="H320">
        <v>0</v>
      </c>
      <c r="I320">
        <v>0</v>
      </c>
      <c r="J320">
        <v>4.6946257712599502E-4</v>
      </c>
      <c r="K320">
        <v>0</v>
      </c>
      <c r="L320">
        <v>0</v>
      </c>
      <c r="M320">
        <v>0</v>
      </c>
      <c r="N320">
        <v>3.32765825723572E-3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8.4767480828749995E-4</v>
      </c>
      <c r="AH320">
        <v>0</v>
      </c>
      <c r="AI320">
        <v>0</v>
      </c>
      <c r="AJ320">
        <v>7.0440137244654497E-4</v>
      </c>
      <c r="AK320">
        <v>0</v>
      </c>
      <c r="AL320">
        <v>0</v>
      </c>
      <c r="AM320">
        <v>0</v>
      </c>
      <c r="AN320" t="s">
        <v>881</v>
      </c>
    </row>
    <row r="321" spans="1:40" x14ac:dyDescent="0.2">
      <c r="A321" t="s">
        <v>882</v>
      </c>
      <c r="B321" t="s">
        <v>93</v>
      </c>
      <c r="C321" t="s">
        <v>94</v>
      </c>
      <c r="D321" t="s">
        <v>95</v>
      </c>
      <c r="E321" t="s">
        <v>212</v>
      </c>
      <c r="F321" t="s">
        <v>310</v>
      </c>
      <c r="G321" t="s">
        <v>324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1.68879356039594E-3</v>
      </c>
      <c r="AJ321">
        <v>0</v>
      </c>
      <c r="AK321">
        <v>0</v>
      </c>
      <c r="AL321">
        <v>0</v>
      </c>
      <c r="AM321">
        <v>0</v>
      </c>
      <c r="AN321" t="s">
        <v>883</v>
      </c>
    </row>
    <row r="322" spans="1:40" x14ac:dyDescent="0.2">
      <c r="A322" t="s">
        <v>884</v>
      </c>
      <c r="B322" t="s">
        <v>93</v>
      </c>
      <c r="C322" t="s">
        <v>94</v>
      </c>
      <c r="D322" t="s">
        <v>132</v>
      </c>
      <c r="E322" t="s">
        <v>205</v>
      </c>
      <c r="F322" t="s">
        <v>224</v>
      </c>
      <c r="G322" t="s">
        <v>754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4.4341560431678103E-3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 t="s">
        <v>885</v>
      </c>
    </row>
    <row r="323" spans="1:40" x14ac:dyDescent="0.2">
      <c r="A323" t="s">
        <v>886</v>
      </c>
      <c r="B323" t="s">
        <v>93</v>
      </c>
      <c r="C323" t="s">
        <v>94</v>
      </c>
      <c r="D323" t="s">
        <v>132</v>
      </c>
      <c r="E323" t="s">
        <v>436</v>
      </c>
      <c r="F323" t="s">
        <v>437</v>
      </c>
      <c r="G323" t="s">
        <v>438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2.2947115724069799E-3</v>
      </c>
      <c r="U323">
        <v>0</v>
      </c>
      <c r="V323">
        <v>0</v>
      </c>
      <c r="W323">
        <v>0</v>
      </c>
      <c r="X323">
        <v>1.0562140593826999E-3</v>
      </c>
      <c r="Y323">
        <v>0</v>
      </c>
      <c r="Z323">
        <v>0</v>
      </c>
      <c r="AA323">
        <v>0</v>
      </c>
      <c r="AB323">
        <v>4.7752234122382201E-4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9.4843332864971198E-4</v>
      </c>
      <c r="AI323">
        <v>0</v>
      </c>
      <c r="AJ323">
        <v>0</v>
      </c>
      <c r="AK323">
        <v>0</v>
      </c>
      <c r="AL323">
        <v>0</v>
      </c>
      <c r="AM323">
        <v>0</v>
      </c>
      <c r="AN323" t="s">
        <v>887</v>
      </c>
    </row>
    <row r="324" spans="1:40" x14ac:dyDescent="0.2">
      <c r="A324" t="s">
        <v>888</v>
      </c>
      <c r="B324" t="s">
        <v>93</v>
      </c>
      <c r="C324" t="s">
        <v>94</v>
      </c>
      <c r="D324" t="s">
        <v>132</v>
      </c>
      <c r="E324" t="s">
        <v>133</v>
      </c>
      <c r="F324" t="s">
        <v>134</v>
      </c>
      <c r="G324" t="s">
        <v>889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1.03699117783625E-2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 t="s">
        <v>890</v>
      </c>
    </row>
    <row r="325" spans="1:40" x14ac:dyDescent="0.2">
      <c r="A325" t="s">
        <v>891</v>
      </c>
      <c r="B325" t="s">
        <v>93</v>
      </c>
      <c r="C325" t="s">
        <v>94</v>
      </c>
      <c r="D325" t="s">
        <v>95</v>
      </c>
      <c r="E325" t="s">
        <v>212</v>
      </c>
      <c r="F325" t="s">
        <v>310</v>
      </c>
      <c r="G325" t="s">
        <v>311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2.9654734166490102E-3</v>
      </c>
      <c r="U325">
        <v>0</v>
      </c>
      <c r="V325">
        <v>0</v>
      </c>
      <c r="W325">
        <v>0</v>
      </c>
      <c r="X325">
        <v>1.46696397136486E-3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 t="s">
        <v>892</v>
      </c>
    </row>
    <row r="326" spans="1:40" x14ac:dyDescent="0.2">
      <c r="A326" t="s">
        <v>893</v>
      </c>
      <c r="B326" t="s">
        <v>93</v>
      </c>
      <c r="C326" t="s">
        <v>94</v>
      </c>
      <c r="D326" t="s">
        <v>132</v>
      </c>
      <c r="E326" t="s">
        <v>205</v>
      </c>
      <c r="F326" t="s">
        <v>206</v>
      </c>
      <c r="G326" t="s">
        <v>712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1.37682694344419E-3</v>
      </c>
      <c r="U326">
        <v>0</v>
      </c>
      <c r="V326">
        <v>0</v>
      </c>
      <c r="W326">
        <v>6.4377206029258302E-4</v>
      </c>
      <c r="X326">
        <v>2.05374955991081E-4</v>
      </c>
      <c r="Y326">
        <v>0</v>
      </c>
      <c r="Z326">
        <v>0</v>
      </c>
      <c r="AA326">
        <v>3.6531904529956202E-4</v>
      </c>
      <c r="AB326">
        <v>0</v>
      </c>
      <c r="AC326">
        <v>2.0287404902789499E-4</v>
      </c>
      <c r="AD326">
        <v>7.35564545788893E-4</v>
      </c>
      <c r="AE326">
        <v>0</v>
      </c>
      <c r="AF326">
        <v>0</v>
      </c>
      <c r="AG326">
        <v>1.9713367634593E-4</v>
      </c>
      <c r="AH326">
        <v>3.5127160320359699E-4</v>
      </c>
      <c r="AI326">
        <v>0</v>
      </c>
      <c r="AJ326">
        <v>1.36335749505783E-4</v>
      </c>
      <c r="AK326">
        <v>0</v>
      </c>
      <c r="AL326">
        <v>0</v>
      </c>
      <c r="AM326">
        <v>0</v>
      </c>
      <c r="AN326" t="s">
        <v>894</v>
      </c>
    </row>
    <row r="327" spans="1:40" x14ac:dyDescent="0.2">
      <c r="A327" t="s">
        <v>895</v>
      </c>
      <c r="B327" t="s">
        <v>93</v>
      </c>
      <c r="C327" t="s">
        <v>94</v>
      </c>
      <c r="D327" t="s">
        <v>132</v>
      </c>
      <c r="E327" t="s">
        <v>205</v>
      </c>
      <c r="F327" t="s">
        <v>224</v>
      </c>
      <c r="G327" t="s">
        <v>583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4.1657840852926597E-3</v>
      </c>
      <c r="U327">
        <v>0</v>
      </c>
      <c r="V327">
        <v>0</v>
      </c>
      <c r="W327">
        <v>0</v>
      </c>
      <c r="X327">
        <v>4.4008919140945898E-4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 t="s">
        <v>896</v>
      </c>
    </row>
    <row r="328" spans="1:40" x14ac:dyDescent="0.2">
      <c r="A328" t="s">
        <v>897</v>
      </c>
      <c r="B328" t="s">
        <v>93</v>
      </c>
      <c r="C328" t="s">
        <v>94</v>
      </c>
      <c r="D328" t="s">
        <v>132</v>
      </c>
      <c r="E328" t="s">
        <v>133</v>
      </c>
      <c r="F328" t="s">
        <v>134</v>
      </c>
      <c r="G328" t="s">
        <v>135</v>
      </c>
      <c r="H328">
        <v>0</v>
      </c>
      <c r="I328">
        <v>1.05673492391509E-3</v>
      </c>
      <c r="J328">
        <v>0</v>
      </c>
      <c r="K328">
        <v>0</v>
      </c>
      <c r="L328">
        <v>0</v>
      </c>
      <c r="M328">
        <v>3.49909435205006E-3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 t="s">
        <v>898</v>
      </c>
    </row>
    <row r="329" spans="1:40" x14ac:dyDescent="0.2">
      <c r="A329" t="s">
        <v>899</v>
      </c>
      <c r="B329" t="s">
        <v>93</v>
      </c>
      <c r="C329" t="s">
        <v>94</v>
      </c>
      <c r="D329" t="s">
        <v>132</v>
      </c>
      <c r="E329" t="s">
        <v>133</v>
      </c>
      <c r="F329" t="s">
        <v>134</v>
      </c>
      <c r="G329" t="s">
        <v>744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5.3189261632533404E-3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 t="s">
        <v>900</v>
      </c>
    </row>
    <row r="330" spans="1:40" x14ac:dyDescent="0.2">
      <c r="A330" t="s">
        <v>901</v>
      </c>
      <c r="B330" t="s">
        <v>93</v>
      </c>
      <c r="C330" t="s">
        <v>94</v>
      </c>
      <c r="D330" t="s">
        <v>132</v>
      </c>
      <c r="E330" t="s">
        <v>205</v>
      </c>
      <c r="F330" t="s">
        <v>224</v>
      </c>
      <c r="G330" t="s">
        <v>656</v>
      </c>
      <c r="H330">
        <v>9.3275161727094898E-4</v>
      </c>
      <c r="I330">
        <v>0</v>
      </c>
      <c r="J330">
        <v>0</v>
      </c>
      <c r="K330">
        <v>0</v>
      </c>
      <c r="L330">
        <v>2.2472751788456499E-4</v>
      </c>
      <c r="M330">
        <v>0</v>
      </c>
      <c r="N330">
        <v>0</v>
      </c>
      <c r="O330">
        <v>1.5127830164893299E-4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5.7480980557903601E-4</v>
      </c>
      <c r="AD330">
        <v>0</v>
      </c>
      <c r="AE330">
        <v>0</v>
      </c>
      <c r="AF330">
        <v>0</v>
      </c>
      <c r="AG330">
        <v>1.36022236678692E-3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 t="s">
        <v>902</v>
      </c>
    </row>
    <row r="331" spans="1:40" x14ac:dyDescent="0.2">
      <c r="A331" t="s">
        <v>903</v>
      </c>
      <c r="B331" t="s">
        <v>93</v>
      </c>
      <c r="C331" t="s">
        <v>94</v>
      </c>
      <c r="D331" t="s">
        <v>132</v>
      </c>
      <c r="E331" t="s">
        <v>205</v>
      </c>
      <c r="F331" t="s">
        <v>206</v>
      </c>
      <c r="G331" t="s">
        <v>386</v>
      </c>
      <c r="H331">
        <v>0</v>
      </c>
      <c r="I331">
        <v>0</v>
      </c>
      <c r="J331">
        <v>0</v>
      </c>
      <c r="K331">
        <v>0</v>
      </c>
      <c r="L331">
        <v>3.3709127682684701E-4</v>
      </c>
      <c r="M331">
        <v>0</v>
      </c>
      <c r="N331">
        <v>1.31558582262808E-3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5.8633831720903003E-4</v>
      </c>
      <c r="W331">
        <v>0</v>
      </c>
      <c r="X331">
        <v>7.9216054453702602E-4</v>
      </c>
      <c r="Y331">
        <v>0</v>
      </c>
      <c r="Z331">
        <v>0</v>
      </c>
      <c r="AA331">
        <v>8.5241110569897699E-4</v>
      </c>
      <c r="AB331">
        <v>7.5039225049457702E-4</v>
      </c>
      <c r="AC331">
        <v>0</v>
      </c>
      <c r="AD331">
        <v>7.35564545788893E-4</v>
      </c>
      <c r="AE331">
        <v>0</v>
      </c>
      <c r="AF331">
        <v>0</v>
      </c>
      <c r="AG331">
        <v>0</v>
      </c>
      <c r="AH331">
        <v>4.9178024448503599E-4</v>
      </c>
      <c r="AI331">
        <v>0</v>
      </c>
      <c r="AJ331">
        <v>0</v>
      </c>
      <c r="AK331">
        <v>0</v>
      </c>
      <c r="AL331">
        <v>0</v>
      </c>
      <c r="AM331">
        <v>0</v>
      </c>
      <c r="AN331" t="s">
        <v>904</v>
      </c>
    </row>
    <row r="332" spans="1:40" x14ac:dyDescent="0.2">
      <c r="A332" t="s">
        <v>905</v>
      </c>
      <c r="B332" t="s">
        <v>93</v>
      </c>
      <c r="C332" t="s">
        <v>177</v>
      </c>
      <c r="D332" t="s">
        <v>178</v>
      </c>
      <c r="E332" t="s">
        <v>906</v>
      </c>
      <c r="F332" t="s">
        <v>907</v>
      </c>
      <c r="G332" t="s">
        <v>908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1.54774802662127E-4</v>
      </c>
      <c r="O332">
        <v>3.5298270384751098E-4</v>
      </c>
      <c r="P332">
        <v>2.8461886185939802E-4</v>
      </c>
      <c r="Q332">
        <v>0</v>
      </c>
      <c r="R332">
        <v>8.9312295325989896E-4</v>
      </c>
      <c r="S332">
        <v>0</v>
      </c>
      <c r="T332">
        <v>2.1181952976064399E-4</v>
      </c>
      <c r="U332">
        <v>0</v>
      </c>
      <c r="V332">
        <v>0</v>
      </c>
      <c r="W332">
        <v>6.4377206029258302E-4</v>
      </c>
      <c r="X332">
        <v>8.8017838281891799E-5</v>
      </c>
      <c r="Y332">
        <v>0</v>
      </c>
      <c r="Z332">
        <v>0</v>
      </c>
      <c r="AA332">
        <v>0</v>
      </c>
      <c r="AB332">
        <v>7.5039225049457702E-4</v>
      </c>
      <c r="AC332">
        <v>0</v>
      </c>
      <c r="AD332">
        <v>2.7583670467083498E-4</v>
      </c>
      <c r="AE332">
        <v>0</v>
      </c>
      <c r="AF332">
        <v>0</v>
      </c>
      <c r="AG332">
        <v>2.7598714688430197E-4</v>
      </c>
      <c r="AH332">
        <v>5.62034565125755E-4</v>
      </c>
      <c r="AI332">
        <v>0</v>
      </c>
      <c r="AJ332">
        <v>6.81678747528915E-5</v>
      </c>
      <c r="AK332">
        <v>0</v>
      </c>
      <c r="AL332">
        <v>0</v>
      </c>
      <c r="AM332">
        <v>0</v>
      </c>
      <c r="AN332" t="s">
        <v>909</v>
      </c>
    </row>
    <row r="333" spans="1:40" x14ac:dyDescent="0.2">
      <c r="A333" t="s">
        <v>910</v>
      </c>
      <c r="B333" t="s">
        <v>93</v>
      </c>
      <c r="C333" t="s">
        <v>94</v>
      </c>
      <c r="D333" t="s">
        <v>132</v>
      </c>
      <c r="E333" t="s">
        <v>133</v>
      </c>
      <c r="F333" t="s">
        <v>134</v>
      </c>
      <c r="G333" t="s">
        <v>236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4.0340880439715598E-3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9.1016049903434198E-4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 t="s">
        <v>911</v>
      </c>
    </row>
    <row r="334" spans="1:40" x14ac:dyDescent="0.2">
      <c r="A334" t="s">
        <v>912</v>
      </c>
      <c r="B334" t="s">
        <v>93</v>
      </c>
      <c r="C334" t="s">
        <v>94</v>
      </c>
      <c r="D334" t="s">
        <v>132</v>
      </c>
      <c r="E334" t="s">
        <v>577</v>
      </c>
      <c r="F334" t="s">
        <v>578</v>
      </c>
      <c r="G334" t="s">
        <v>578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3.0954960532425302E-4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1.72985949304526E-3</v>
      </c>
      <c r="U334">
        <v>0</v>
      </c>
      <c r="V334">
        <v>1.5914897181387899E-3</v>
      </c>
      <c r="W334">
        <v>5.9937398716895698E-4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 t="s">
        <v>913</v>
      </c>
    </row>
    <row r="335" spans="1:40" x14ac:dyDescent="0.2">
      <c r="A335" t="s">
        <v>914</v>
      </c>
      <c r="B335" t="s">
        <v>93</v>
      </c>
      <c r="C335" t="s">
        <v>118</v>
      </c>
      <c r="D335" t="s">
        <v>119</v>
      </c>
      <c r="E335" t="s">
        <v>120</v>
      </c>
      <c r="F335" t="s">
        <v>147</v>
      </c>
      <c r="G335" t="s">
        <v>414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1.03803465438769E-3</v>
      </c>
      <c r="T335">
        <v>0</v>
      </c>
      <c r="U335">
        <v>0</v>
      </c>
      <c r="V335">
        <v>3.2667420530217402E-3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 t="s">
        <v>915</v>
      </c>
    </row>
    <row r="336" spans="1:40" x14ac:dyDescent="0.2">
      <c r="A336" t="s">
        <v>916</v>
      </c>
      <c r="B336" t="s">
        <v>93</v>
      </c>
      <c r="C336" t="s">
        <v>94</v>
      </c>
      <c r="D336" t="s">
        <v>95</v>
      </c>
      <c r="E336" t="s">
        <v>212</v>
      </c>
      <c r="F336" t="s">
        <v>213</v>
      </c>
      <c r="G336" t="s">
        <v>214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2.7861843685449399E-3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 t="s">
        <v>917</v>
      </c>
    </row>
    <row r="337" spans="1:40" x14ac:dyDescent="0.2">
      <c r="A337" t="s">
        <v>918</v>
      </c>
      <c r="B337" t="s">
        <v>93</v>
      </c>
      <c r="C337" t="s">
        <v>94</v>
      </c>
      <c r="D337" t="s">
        <v>132</v>
      </c>
      <c r="E337" t="s">
        <v>205</v>
      </c>
      <c r="F337" t="s">
        <v>224</v>
      </c>
      <c r="G337" t="s">
        <v>417</v>
      </c>
      <c r="H337">
        <v>0</v>
      </c>
      <c r="I337">
        <v>0</v>
      </c>
      <c r="J337">
        <v>2.0566931950281699E-3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5.5243310755632405E-4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 t="s">
        <v>919</v>
      </c>
    </row>
    <row r="338" spans="1:40" x14ac:dyDescent="0.2">
      <c r="A338" t="s">
        <v>920</v>
      </c>
      <c r="B338" t="s">
        <v>93</v>
      </c>
      <c r="C338" t="s">
        <v>94</v>
      </c>
      <c r="D338" t="s">
        <v>132</v>
      </c>
      <c r="E338" t="s">
        <v>133</v>
      </c>
      <c r="F338" t="s">
        <v>134</v>
      </c>
      <c r="G338" t="s">
        <v>188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1.7271675953321401E-3</v>
      </c>
      <c r="AM338">
        <v>0</v>
      </c>
      <c r="AN338" t="s">
        <v>921</v>
      </c>
    </row>
    <row r="339" spans="1:40" x14ac:dyDescent="0.2">
      <c r="A339" t="s">
        <v>922</v>
      </c>
      <c r="B339" t="s">
        <v>93</v>
      </c>
      <c r="C339" t="s">
        <v>94</v>
      </c>
      <c r="D339" t="s">
        <v>132</v>
      </c>
      <c r="E339" t="s">
        <v>133</v>
      </c>
      <c r="F339" t="s">
        <v>134</v>
      </c>
      <c r="G339" t="s">
        <v>135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3.6842620064556101E-3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 t="s">
        <v>923</v>
      </c>
    </row>
    <row r="340" spans="1:40" x14ac:dyDescent="0.2">
      <c r="A340" t="s">
        <v>924</v>
      </c>
      <c r="B340" t="s">
        <v>93</v>
      </c>
      <c r="C340" t="s">
        <v>118</v>
      </c>
      <c r="D340" t="s">
        <v>119</v>
      </c>
      <c r="E340" t="s">
        <v>120</v>
      </c>
      <c r="F340" t="s">
        <v>147</v>
      </c>
      <c r="G340" t="s">
        <v>148</v>
      </c>
      <c r="H340">
        <v>0</v>
      </c>
      <c r="I340">
        <v>0</v>
      </c>
      <c r="J340">
        <v>0</v>
      </c>
      <c r="K340">
        <v>0</v>
      </c>
      <c r="L340">
        <v>4.12000449455036E-4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3.1939527827313602E-4</v>
      </c>
      <c r="T340">
        <v>7.7667160912236099E-4</v>
      </c>
      <c r="U340">
        <v>8.4065907671614505E-4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3.0443253774963498E-3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1.3799357344215099E-4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 t="s">
        <v>925</v>
      </c>
    </row>
    <row r="341" spans="1:40" x14ac:dyDescent="0.2">
      <c r="A341" t="s">
        <v>926</v>
      </c>
      <c r="B341" t="s">
        <v>93</v>
      </c>
      <c r="C341" t="s">
        <v>94</v>
      </c>
      <c r="D341" t="s">
        <v>132</v>
      </c>
      <c r="E341" t="s">
        <v>133</v>
      </c>
      <c r="F341" t="s">
        <v>134</v>
      </c>
      <c r="G341" t="s">
        <v>349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1.1598003126418201E-3</v>
      </c>
      <c r="P341">
        <v>0</v>
      </c>
      <c r="Q341">
        <v>0</v>
      </c>
      <c r="R341">
        <v>0</v>
      </c>
      <c r="S341">
        <v>0</v>
      </c>
      <c r="T341">
        <v>3.1419896914495499E-3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 t="s">
        <v>927</v>
      </c>
    </row>
    <row r="342" spans="1:40" x14ac:dyDescent="0.2">
      <c r="A342" t="s">
        <v>928</v>
      </c>
      <c r="B342" t="s">
        <v>93</v>
      </c>
      <c r="C342" t="s">
        <v>94</v>
      </c>
      <c r="D342" t="s">
        <v>132</v>
      </c>
      <c r="E342" t="s">
        <v>205</v>
      </c>
      <c r="F342" t="s">
        <v>224</v>
      </c>
      <c r="G342" t="s">
        <v>481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1.8545502715591499E-3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 t="s">
        <v>929</v>
      </c>
    </row>
    <row r="343" spans="1:40" x14ac:dyDescent="0.2">
      <c r="A343" t="s">
        <v>930</v>
      </c>
      <c r="B343" t="s">
        <v>93</v>
      </c>
      <c r="C343" t="s">
        <v>118</v>
      </c>
      <c r="D343" t="s">
        <v>119</v>
      </c>
      <c r="E343" t="s">
        <v>120</v>
      </c>
      <c r="F343" t="s">
        <v>143</v>
      </c>
      <c r="G343" t="s">
        <v>144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1.7025228292833899E-3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2.9339279427297298E-4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1.7563580160179801E-4</v>
      </c>
      <c r="AI343">
        <v>0</v>
      </c>
      <c r="AJ343">
        <v>1.68147424390466E-3</v>
      </c>
      <c r="AK343">
        <v>0</v>
      </c>
      <c r="AL343">
        <v>0</v>
      </c>
      <c r="AM343">
        <v>0</v>
      </c>
      <c r="AN343" t="s">
        <v>931</v>
      </c>
    </row>
    <row r="344" spans="1:40" x14ac:dyDescent="0.2">
      <c r="A344" t="s">
        <v>932</v>
      </c>
      <c r="B344" t="s">
        <v>93</v>
      </c>
      <c r="C344" t="s">
        <v>94</v>
      </c>
      <c r="D344" t="s">
        <v>132</v>
      </c>
      <c r="E344" t="s">
        <v>133</v>
      </c>
      <c r="F344" t="s">
        <v>134</v>
      </c>
      <c r="G344" t="s">
        <v>135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1.85839374508195E-3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 t="s">
        <v>933</v>
      </c>
    </row>
    <row r="345" spans="1:40" x14ac:dyDescent="0.2">
      <c r="A345" t="s">
        <v>934</v>
      </c>
      <c r="B345" t="s">
        <v>93</v>
      </c>
      <c r="C345" t="s">
        <v>94</v>
      </c>
      <c r="D345" t="s">
        <v>132</v>
      </c>
      <c r="E345" t="s">
        <v>133</v>
      </c>
      <c r="F345" t="s">
        <v>134</v>
      </c>
      <c r="G345" t="s">
        <v>138</v>
      </c>
      <c r="H345">
        <v>0</v>
      </c>
      <c r="I345">
        <v>0</v>
      </c>
      <c r="J345">
        <v>0</v>
      </c>
      <c r="K345">
        <v>0</v>
      </c>
      <c r="L345">
        <v>1.49818345256377E-3</v>
      </c>
      <c r="M345">
        <v>0</v>
      </c>
      <c r="N345">
        <v>0</v>
      </c>
      <c r="O345">
        <v>1.31107861429076E-3</v>
      </c>
      <c r="P345">
        <v>0</v>
      </c>
      <c r="Q345">
        <v>0</v>
      </c>
      <c r="R345">
        <v>0</v>
      </c>
      <c r="S345">
        <v>0</v>
      </c>
      <c r="T345">
        <v>7.4136835416225395E-4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1.1596971144007099E-3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1.36335749505783E-4</v>
      </c>
      <c r="AK345">
        <v>0</v>
      </c>
      <c r="AL345">
        <v>0</v>
      </c>
      <c r="AM345">
        <v>0</v>
      </c>
      <c r="AN345" t="s">
        <v>935</v>
      </c>
    </row>
    <row r="346" spans="1:40" x14ac:dyDescent="0.2">
      <c r="A346" t="s">
        <v>936</v>
      </c>
      <c r="B346" t="s">
        <v>93</v>
      </c>
      <c r="C346" t="s">
        <v>94</v>
      </c>
      <c r="D346" t="s">
        <v>132</v>
      </c>
      <c r="E346" t="s">
        <v>133</v>
      </c>
      <c r="F346" t="s">
        <v>134</v>
      </c>
      <c r="G346" t="s">
        <v>236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3.34068897879122E-3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 t="s">
        <v>937</v>
      </c>
    </row>
    <row r="347" spans="1:40" x14ac:dyDescent="0.2">
      <c r="A347" t="s">
        <v>938</v>
      </c>
      <c r="B347" t="s">
        <v>93</v>
      </c>
      <c r="C347" t="s">
        <v>94</v>
      </c>
      <c r="D347" t="s">
        <v>132</v>
      </c>
      <c r="E347" t="s">
        <v>205</v>
      </c>
      <c r="F347" t="s">
        <v>206</v>
      </c>
      <c r="G347" t="s">
        <v>456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1.6466326362588499E-4</v>
      </c>
      <c r="N347">
        <v>0</v>
      </c>
      <c r="O347">
        <v>0</v>
      </c>
      <c r="P347">
        <v>9.5431030152857098E-4</v>
      </c>
      <c r="Q347">
        <v>0</v>
      </c>
      <c r="R347">
        <v>1.4885382554331601E-3</v>
      </c>
      <c r="S347">
        <v>0</v>
      </c>
      <c r="T347">
        <v>0</v>
      </c>
      <c r="U347">
        <v>4.3233895373973199E-4</v>
      </c>
      <c r="V347">
        <v>0</v>
      </c>
      <c r="W347">
        <v>0</v>
      </c>
      <c r="X347">
        <v>0</v>
      </c>
      <c r="Y347">
        <v>1.4470994699998201E-4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4.8763497039359098E-4</v>
      </c>
      <c r="AL347">
        <v>0</v>
      </c>
      <c r="AM347">
        <v>0</v>
      </c>
      <c r="AN347" t="s">
        <v>939</v>
      </c>
    </row>
    <row r="348" spans="1:40" x14ac:dyDescent="0.2">
      <c r="A348" t="s">
        <v>940</v>
      </c>
      <c r="B348" t="s">
        <v>93</v>
      </c>
      <c r="C348" t="s">
        <v>94</v>
      </c>
      <c r="D348" t="s">
        <v>132</v>
      </c>
      <c r="E348" t="s">
        <v>133</v>
      </c>
      <c r="F348" t="s">
        <v>134</v>
      </c>
      <c r="G348" t="s">
        <v>279</v>
      </c>
      <c r="H348">
        <v>6.6195276064389904E-4</v>
      </c>
      <c r="I348">
        <v>0</v>
      </c>
      <c r="J348">
        <v>0</v>
      </c>
      <c r="K348">
        <v>0</v>
      </c>
      <c r="L348">
        <v>3.7454586314094197E-5</v>
      </c>
      <c r="M348">
        <v>0</v>
      </c>
      <c r="N348">
        <v>3.0954960532425302E-4</v>
      </c>
      <c r="O348">
        <v>1.5127830164893299E-4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4.8037661526636902E-4</v>
      </c>
      <c r="V348">
        <v>4.1881308372073503E-5</v>
      </c>
      <c r="W348">
        <v>3.10786511865385E-4</v>
      </c>
      <c r="X348">
        <v>0</v>
      </c>
      <c r="Y348">
        <v>0</v>
      </c>
      <c r="Z348">
        <v>0</v>
      </c>
      <c r="AA348">
        <v>7.3063809059912296E-4</v>
      </c>
      <c r="AB348">
        <v>0</v>
      </c>
      <c r="AC348">
        <v>3.38123415046492E-5</v>
      </c>
      <c r="AD348">
        <v>0</v>
      </c>
      <c r="AE348">
        <v>0</v>
      </c>
      <c r="AF348">
        <v>0</v>
      </c>
      <c r="AG348">
        <v>5.9140102903779098E-5</v>
      </c>
      <c r="AH348">
        <v>0</v>
      </c>
      <c r="AI348">
        <v>0</v>
      </c>
      <c r="AJ348">
        <v>6.1351087277602295E-4</v>
      </c>
      <c r="AK348">
        <v>0</v>
      </c>
      <c r="AL348">
        <v>0</v>
      </c>
      <c r="AM348">
        <v>0</v>
      </c>
      <c r="AN348" t="s">
        <v>941</v>
      </c>
    </row>
    <row r="349" spans="1:40" x14ac:dyDescent="0.2">
      <c r="A349" t="s">
        <v>942</v>
      </c>
      <c r="B349" t="s">
        <v>93</v>
      </c>
      <c r="C349" t="s">
        <v>94</v>
      </c>
      <c r="D349" t="s">
        <v>132</v>
      </c>
      <c r="E349" t="s">
        <v>205</v>
      </c>
      <c r="F349" t="s">
        <v>206</v>
      </c>
      <c r="G349" t="s">
        <v>207</v>
      </c>
      <c r="H349">
        <v>4.5133142771174999E-4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2.6764207333392802E-4</v>
      </c>
      <c r="R349">
        <v>0</v>
      </c>
      <c r="S349">
        <v>0</v>
      </c>
      <c r="T349">
        <v>0</v>
      </c>
      <c r="U349">
        <v>2.88225969159821E-4</v>
      </c>
      <c r="V349">
        <v>0</v>
      </c>
      <c r="W349">
        <v>9.32359535596155E-4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1.8389113644722301E-4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4.7717512327023997E-4</v>
      </c>
      <c r="AK349">
        <v>0</v>
      </c>
      <c r="AL349">
        <v>0</v>
      </c>
      <c r="AM349">
        <v>0</v>
      </c>
      <c r="AN349" t="s">
        <v>943</v>
      </c>
    </row>
    <row r="350" spans="1:40" x14ac:dyDescent="0.2">
      <c r="A350" t="s">
        <v>944</v>
      </c>
      <c r="B350" t="s">
        <v>93</v>
      </c>
      <c r="C350" t="s">
        <v>118</v>
      </c>
      <c r="D350" t="s">
        <v>119</v>
      </c>
      <c r="E350" t="s">
        <v>120</v>
      </c>
      <c r="F350" t="s">
        <v>147</v>
      </c>
      <c r="G350" t="s">
        <v>148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3.6028246144977701E-4</v>
      </c>
      <c r="V350">
        <v>0</v>
      </c>
      <c r="W350">
        <v>1.1099518280906599E-3</v>
      </c>
      <c r="X350">
        <v>6.1612486797324299E-4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2.9570051451889502E-4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 t="s">
        <v>945</v>
      </c>
    </row>
    <row r="351" spans="1:40" x14ac:dyDescent="0.2">
      <c r="A351" t="s">
        <v>946</v>
      </c>
      <c r="B351" t="s">
        <v>93</v>
      </c>
      <c r="C351" t="s">
        <v>118</v>
      </c>
      <c r="D351" t="s">
        <v>119</v>
      </c>
      <c r="E351" t="s">
        <v>120</v>
      </c>
      <c r="F351" t="s">
        <v>121</v>
      </c>
      <c r="G351" t="s">
        <v>122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1.2450229897809501E-3</v>
      </c>
      <c r="AJ351">
        <v>0</v>
      </c>
      <c r="AK351">
        <v>0</v>
      </c>
      <c r="AL351">
        <v>0</v>
      </c>
      <c r="AM351">
        <v>0</v>
      </c>
      <c r="AN351" t="s">
        <v>947</v>
      </c>
    </row>
    <row r="352" spans="1:40" x14ac:dyDescent="0.2">
      <c r="A352" t="s">
        <v>948</v>
      </c>
      <c r="B352" t="s">
        <v>93</v>
      </c>
      <c r="C352" t="s">
        <v>94</v>
      </c>
      <c r="D352" t="s">
        <v>132</v>
      </c>
      <c r="E352" t="s">
        <v>205</v>
      </c>
      <c r="F352" t="s">
        <v>224</v>
      </c>
      <c r="G352" t="s">
        <v>601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5.1901086574360905E-4</v>
      </c>
      <c r="Q352">
        <v>0</v>
      </c>
      <c r="R352">
        <v>0</v>
      </c>
      <c r="S352">
        <v>0</v>
      </c>
      <c r="T352">
        <v>3.8833580456118099E-4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1.63020442763523E-4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8.8710154355668605E-4</v>
      </c>
      <c r="AH352">
        <v>0</v>
      </c>
      <c r="AI352">
        <v>8.6288722064026204E-5</v>
      </c>
      <c r="AJ352">
        <v>0</v>
      </c>
      <c r="AK352">
        <v>0</v>
      </c>
      <c r="AL352">
        <v>0</v>
      </c>
      <c r="AM352">
        <v>0</v>
      </c>
      <c r="AN352" t="s">
        <v>949</v>
      </c>
    </row>
    <row r="353" spans="1:40" x14ac:dyDescent="0.2">
      <c r="A353" t="s">
        <v>950</v>
      </c>
      <c r="B353" t="s">
        <v>93</v>
      </c>
      <c r="C353" t="s">
        <v>94</v>
      </c>
      <c r="D353" t="s">
        <v>132</v>
      </c>
      <c r="E353" t="s">
        <v>133</v>
      </c>
      <c r="F353" t="s">
        <v>134</v>
      </c>
      <c r="G353" t="s">
        <v>592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3.5685609777857102E-3</v>
      </c>
      <c r="R353">
        <v>0</v>
      </c>
      <c r="S353">
        <v>0</v>
      </c>
      <c r="T353">
        <v>0</v>
      </c>
      <c r="U353">
        <v>4.3233895373973199E-4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 t="s">
        <v>951</v>
      </c>
    </row>
    <row r="354" spans="1:40" x14ac:dyDescent="0.2">
      <c r="A354" t="s">
        <v>952</v>
      </c>
      <c r="B354" t="s">
        <v>93</v>
      </c>
      <c r="C354" t="s">
        <v>94</v>
      </c>
      <c r="D354" t="s">
        <v>132</v>
      </c>
      <c r="E354" t="s">
        <v>133</v>
      </c>
      <c r="F354" t="s">
        <v>134</v>
      </c>
      <c r="G354" t="s">
        <v>138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1.27241373537143E-3</v>
      </c>
      <c r="Q354">
        <v>0</v>
      </c>
      <c r="R354">
        <v>0</v>
      </c>
      <c r="S354">
        <v>5.0570919059913198E-4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 t="s">
        <v>953</v>
      </c>
    </row>
    <row r="355" spans="1:40" x14ac:dyDescent="0.2">
      <c r="A355" t="s">
        <v>954</v>
      </c>
      <c r="B355" t="s">
        <v>93</v>
      </c>
      <c r="C355" t="s">
        <v>94</v>
      </c>
      <c r="D355" t="s">
        <v>132</v>
      </c>
      <c r="E355" t="s">
        <v>133</v>
      </c>
      <c r="F355" t="s">
        <v>134</v>
      </c>
      <c r="G355" t="s">
        <v>135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3.0973884125069301E-3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 t="s">
        <v>955</v>
      </c>
    </row>
    <row r="356" spans="1:40" x14ac:dyDescent="0.2">
      <c r="A356" t="s">
        <v>956</v>
      </c>
      <c r="B356" t="s">
        <v>93</v>
      </c>
      <c r="C356" t="s">
        <v>94</v>
      </c>
      <c r="D356" t="s">
        <v>132</v>
      </c>
      <c r="E356" t="s">
        <v>133</v>
      </c>
      <c r="F356" t="s">
        <v>134</v>
      </c>
      <c r="G356" t="s">
        <v>397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2.5019296798062299E-3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 t="s">
        <v>957</v>
      </c>
    </row>
    <row r="357" spans="1:40" x14ac:dyDescent="0.2">
      <c r="A357" t="s">
        <v>958</v>
      </c>
      <c r="B357" t="s">
        <v>93</v>
      </c>
      <c r="C357" t="s">
        <v>94</v>
      </c>
      <c r="D357" t="s">
        <v>132</v>
      </c>
      <c r="E357" t="s">
        <v>163</v>
      </c>
      <c r="F357" t="s">
        <v>164</v>
      </c>
      <c r="G357" t="s">
        <v>165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1.8624556676110999E-3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 t="s">
        <v>959</v>
      </c>
    </row>
    <row r="358" spans="1:40" x14ac:dyDescent="0.2">
      <c r="A358" t="s">
        <v>960</v>
      </c>
      <c r="B358" t="s">
        <v>93</v>
      </c>
      <c r="C358" t="s">
        <v>118</v>
      </c>
      <c r="D358" t="s">
        <v>119</v>
      </c>
      <c r="E358" t="s">
        <v>120</v>
      </c>
      <c r="F358" t="s">
        <v>147</v>
      </c>
      <c r="G358" t="s">
        <v>148</v>
      </c>
      <c r="H358">
        <v>1.4141718068301501E-3</v>
      </c>
      <c r="I358">
        <v>0</v>
      </c>
      <c r="J358">
        <v>0</v>
      </c>
      <c r="K358">
        <v>0</v>
      </c>
      <c r="L358">
        <v>6.74182553653695E-4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3.9924409784142001E-4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1.5830491962981E-3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 t="s">
        <v>961</v>
      </c>
    </row>
    <row r="359" spans="1:40" x14ac:dyDescent="0.2">
      <c r="A359" t="s">
        <v>962</v>
      </c>
      <c r="B359" t="s">
        <v>93</v>
      </c>
      <c r="C359" t="s">
        <v>94</v>
      </c>
      <c r="D359" t="s">
        <v>132</v>
      </c>
      <c r="E359" t="s">
        <v>577</v>
      </c>
      <c r="F359" t="s">
        <v>578</v>
      </c>
      <c r="G359" t="s">
        <v>578</v>
      </c>
      <c r="H359">
        <v>0</v>
      </c>
      <c r="I359">
        <v>0</v>
      </c>
      <c r="J359">
        <v>1.11776804077618E-4</v>
      </c>
      <c r="K359">
        <v>0</v>
      </c>
      <c r="L359">
        <v>0</v>
      </c>
      <c r="M359">
        <v>0</v>
      </c>
      <c r="N359">
        <v>8.5126141464169605E-4</v>
      </c>
      <c r="O359">
        <v>0</v>
      </c>
      <c r="P359">
        <v>0</v>
      </c>
      <c r="Q359">
        <v>7.5831920777946304E-4</v>
      </c>
      <c r="R359">
        <v>0</v>
      </c>
      <c r="S359">
        <v>0</v>
      </c>
      <c r="T359">
        <v>1.5886464732048299E-3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1.0232621597653299E-3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 t="s">
        <v>963</v>
      </c>
    </row>
    <row r="360" spans="1:40" x14ac:dyDescent="0.2">
      <c r="A360" t="s">
        <v>964</v>
      </c>
      <c r="B360" t="s">
        <v>93</v>
      </c>
      <c r="C360" t="s">
        <v>94</v>
      </c>
      <c r="D360" t="s">
        <v>132</v>
      </c>
      <c r="E360" t="s">
        <v>133</v>
      </c>
      <c r="F360" t="s">
        <v>134</v>
      </c>
      <c r="G360" t="s">
        <v>279</v>
      </c>
      <c r="H360">
        <v>0</v>
      </c>
      <c r="I360">
        <v>0</v>
      </c>
      <c r="J360">
        <v>5.3652865957256495E-4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1.8427775683712399E-3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7.35564545788893E-4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 t="s">
        <v>965</v>
      </c>
    </row>
    <row r="361" spans="1:40" x14ac:dyDescent="0.2">
      <c r="A361" t="s">
        <v>966</v>
      </c>
      <c r="B361" t="s">
        <v>93</v>
      </c>
      <c r="C361" t="s">
        <v>94</v>
      </c>
      <c r="D361" t="s">
        <v>132</v>
      </c>
      <c r="E361" t="s">
        <v>133</v>
      </c>
      <c r="F361" t="s">
        <v>134</v>
      </c>
      <c r="G361" t="s">
        <v>135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1.72896426807179E-3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3.48310693138279E-3</v>
      </c>
      <c r="AL361">
        <v>0</v>
      </c>
      <c r="AM361">
        <v>0</v>
      </c>
      <c r="AN361" t="s">
        <v>967</v>
      </c>
    </row>
    <row r="362" spans="1:40" x14ac:dyDescent="0.2">
      <c r="A362" t="s">
        <v>968</v>
      </c>
      <c r="B362" t="s">
        <v>93</v>
      </c>
      <c r="C362" t="s">
        <v>94</v>
      </c>
      <c r="D362" t="s">
        <v>132</v>
      </c>
      <c r="E362" t="s">
        <v>133</v>
      </c>
      <c r="F362" t="s">
        <v>134</v>
      </c>
      <c r="G362" t="s">
        <v>969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2.9440628066732099E-3</v>
      </c>
      <c r="R362">
        <v>0</v>
      </c>
      <c r="S362">
        <v>0</v>
      </c>
      <c r="T362">
        <v>9.1788462896279005E-4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 t="s">
        <v>970</v>
      </c>
    </row>
    <row r="363" spans="1:40" x14ac:dyDescent="0.2">
      <c r="A363" t="s">
        <v>971</v>
      </c>
      <c r="B363" t="s">
        <v>93</v>
      </c>
      <c r="C363" t="s">
        <v>94</v>
      </c>
      <c r="D363" t="s">
        <v>95</v>
      </c>
      <c r="E363" t="s">
        <v>212</v>
      </c>
      <c r="F363" t="s">
        <v>310</v>
      </c>
      <c r="G363" t="s">
        <v>635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2.8242603968085898E-4</v>
      </c>
      <c r="U363">
        <v>0</v>
      </c>
      <c r="V363">
        <v>0</v>
      </c>
      <c r="W363">
        <v>0</v>
      </c>
      <c r="X363">
        <v>8.8017838281891799E-5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2.48253034203751E-3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 t="s">
        <v>972</v>
      </c>
    </row>
    <row r="364" spans="1:40" x14ac:dyDescent="0.2">
      <c r="A364" t="s">
        <v>973</v>
      </c>
      <c r="B364" t="s">
        <v>93</v>
      </c>
      <c r="C364" t="s">
        <v>94</v>
      </c>
      <c r="D364" t="s">
        <v>132</v>
      </c>
      <c r="E364" t="s">
        <v>133</v>
      </c>
      <c r="F364" t="s">
        <v>134</v>
      </c>
      <c r="G364" t="s">
        <v>397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2.9995761468488099E-3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 t="s">
        <v>974</v>
      </c>
    </row>
    <row r="365" spans="1:40" x14ac:dyDescent="0.2">
      <c r="A365" t="s">
        <v>975</v>
      </c>
      <c r="B365" t="s">
        <v>93</v>
      </c>
      <c r="C365" t="s">
        <v>94</v>
      </c>
      <c r="D365" t="s">
        <v>132</v>
      </c>
      <c r="E365" t="s">
        <v>205</v>
      </c>
      <c r="F365" t="s">
        <v>224</v>
      </c>
      <c r="G365" t="s">
        <v>656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1.20544459140451E-3</v>
      </c>
      <c r="Q365">
        <v>0</v>
      </c>
      <c r="R365">
        <v>0</v>
      </c>
      <c r="S365">
        <v>5.0570919059913198E-4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 t="s">
        <v>976</v>
      </c>
    </row>
    <row r="366" spans="1:40" x14ac:dyDescent="0.2">
      <c r="A366" t="s">
        <v>977</v>
      </c>
      <c r="B366" t="s">
        <v>93</v>
      </c>
      <c r="C366" t="s">
        <v>94</v>
      </c>
      <c r="D366" t="s">
        <v>132</v>
      </c>
      <c r="E366" t="s">
        <v>133</v>
      </c>
      <c r="F366" t="s">
        <v>134</v>
      </c>
      <c r="G366" t="s">
        <v>138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2.2303506111160699E-4</v>
      </c>
      <c r="R366">
        <v>0</v>
      </c>
      <c r="S366">
        <v>1.5171275717974001E-3</v>
      </c>
      <c r="T366">
        <v>0</v>
      </c>
      <c r="U366">
        <v>0</v>
      </c>
      <c r="V366">
        <v>1.21455794279013E-3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 t="s">
        <v>978</v>
      </c>
    </row>
    <row r="367" spans="1:40" x14ac:dyDescent="0.2">
      <c r="A367" t="s">
        <v>979</v>
      </c>
      <c r="B367" t="s">
        <v>93</v>
      </c>
      <c r="C367" t="s">
        <v>94</v>
      </c>
      <c r="D367" t="s">
        <v>132</v>
      </c>
      <c r="E367" t="s">
        <v>205</v>
      </c>
      <c r="F367" t="s">
        <v>206</v>
      </c>
      <c r="G367" t="s">
        <v>207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9.7675760871978202E-4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1.4404805688365799E-3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 t="s">
        <v>980</v>
      </c>
    </row>
    <row r="368" spans="1:40" x14ac:dyDescent="0.2">
      <c r="A368" t="s">
        <v>981</v>
      </c>
      <c r="B368" t="s">
        <v>93</v>
      </c>
      <c r="C368" t="s">
        <v>94</v>
      </c>
      <c r="D368" t="s">
        <v>132</v>
      </c>
      <c r="E368" t="s">
        <v>205</v>
      </c>
      <c r="F368" t="s">
        <v>206</v>
      </c>
      <c r="G368" t="s">
        <v>386</v>
      </c>
      <c r="H368">
        <v>0</v>
      </c>
      <c r="I368">
        <v>0</v>
      </c>
      <c r="J368">
        <v>0</v>
      </c>
      <c r="K368">
        <v>0</v>
      </c>
      <c r="L368">
        <v>4.4945503576912998E-4</v>
      </c>
      <c r="M368">
        <v>0</v>
      </c>
      <c r="N368">
        <v>0</v>
      </c>
      <c r="O368">
        <v>0</v>
      </c>
      <c r="P368">
        <v>0</v>
      </c>
      <c r="Q368">
        <v>8.92140244446427E-4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8.0824807301831396E-4</v>
      </c>
      <c r="AH368">
        <v>5.9716172544611499E-4</v>
      </c>
      <c r="AI368">
        <v>0</v>
      </c>
      <c r="AJ368">
        <v>0</v>
      </c>
      <c r="AK368">
        <v>0</v>
      </c>
      <c r="AL368">
        <v>0</v>
      </c>
      <c r="AM368">
        <v>0</v>
      </c>
      <c r="AN368" t="s">
        <v>982</v>
      </c>
    </row>
    <row r="369" spans="1:40" x14ac:dyDescent="0.2">
      <c r="A369" t="s">
        <v>983</v>
      </c>
      <c r="B369" t="s">
        <v>93</v>
      </c>
      <c r="C369" t="s">
        <v>94</v>
      </c>
      <c r="D369" t="s">
        <v>132</v>
      </c>
      <c r="E369" t="s">
        <v>205</v>
      </c>
      <c r="F369" t="s">
        <v>206</v>
      </c>
      <c r="G369" t="s">
        <v>386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3.5298270384751098E-4</v>
      </c>
      <c r="P369">
        <v>0</v>
      </c>
      <c r="Q369">
        <v>0</v>
      </c>
      <c r="R369">
        <v>0</v>
      </c>
      <c r="S369">
        <v>7.9848819568284002E-4</v>
      </c>
      <c r="T369">
        <v>0</v>
      </c>
      <c r="U369">
        <v>0</v>
      </c>
      <c r="V369">
        <v>0</v>
      </c>
      <c r="W369">
        <v>1.1765489377761E-3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 t="s">
        <v>984</v>
      </c>
    </row>
    <row r="370" spans="1:40" x14ac:dyDescent="0.2">
      <c r="A370" t="s">
        <v>985</v>
      </c>
      <c r="B370" t="s">
        <v>93</v>
      </c>
      <c r="C370" t="s">
        <v>94</v>
      </c>
      <c r="D370" t="s">
        <v>132</v>
      </c>
      <c r="E370" t="s">
        <v>205</v>
      </c>
      <c r="F370" t="s">
        <v>224</v>
      </c>
      <c r="G370" t="s">
        <v>583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2.6787657586766899E-4</v>
      </c>
      <c r="Q370">
        <v>0</v>
      </c>
      <c r="R370">
        <v>0</v>
      </c>
      <c r="S370">
        <v>0</v>
      </c>
      <c r="T370">
        <v>0</v>
      </c>
      <c r="U370">
        <v>2.64207138396503E-4</v>
      </c>
      <c r="V370">
        <v>0</v>
      </c>
      <c r="W370">
        <v>0</v>
      </c>
      <c r="X370">
        <v>0</v>
      </c>
      <c r="Y370">
        <v>0</v>
      </c>
      <c r="Z370">
        <v>2.2822861986893201E-4</v>
      </c>
      <c r="AA370">
        <v>0</v>
      </c>
      <c r="AB370">
        <v>0</v>
      </c>
      <c r="AC370">
        <v>0</v>
      </c>
      <c r="AD370">
        <v>1.0114012504597301E-3</v>
      </c>
      <c r="AE370">
        <v>0</v>
      </c>
      <c r="AF370">
        <v>0</v>
      </c>
      <c r="AG370">
        <v>4.5340745559563898E-4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 t="s">
        <v>986</v>
      </c>
    </row>
    <row r="371" spans="1:40" x14ac:dyDescent="0.2">
      <c r="A371" t="s">
        <v>987</v>
      </c>
      <c r="B371" t="s">
        <v>93</v>
      </c>
      <c r="C371" t="s">
        <v>94</v>
      </c>
      <c r="D371" t="s">
        <v>132</v>
      </c>
      <c r="E371" t="s">
        <v>133</v>
      </c>
      <c r="F371" t="s">
        <v>134</v>
      </c>
      <c r="G371" t="s">
        <v>138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1.5886464732048299E-3</v>
      </c>
      <c r="U371">
        <v>0</v>
      </c>
      <c r="V371">
        <v>0</v>
      </c>
      <c r="W371">
        <v>0</v>
      </c>
      <c r="X371">
        <v>1.7603567656378401E-4</v>
      </c>
      <c r="Y371">
        <v>0</v>
      </c>
      <c r="Z371">
        <v>0</v>
      </c>
      <c r="AA371">
        <v>6.0886507549926905E-4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7.7256924719943602E-4</v>
      </c>
      <c r="AK371">
        <v>0</v>
      </c>
      <c r="AL371">
        <v>0</v>
      </c>
      <c r="AM371">
        <v>0</v>
      </c>
      <c r="AN371" t="s">
        <v>988</v>
      </c>
    </row>
    <row r="372" spans="1:40" x14ac:dyDescent="0.2">
      <c r="A372" t="s">
        <v>989</v>
      </c>
      <c r="B372" t="s">
        <v>93</v>
      </c>
      <c r="C372" t="s">
        <v>94</v>
      </c>
      <c r="D372" t="s">
        <v>132</v>
      </c>
      <c r="E372" t="s">
        <v>577</v>
      </c>
      <c r="F372" t="s">
        <v>578</v>
      </c>
      <c r="G372" t="s">
        <v>578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3.7693177534866202E-3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 t="s">
        <v>990</v>
      </c>
    </row>
    <row r="373" spans="1:40" x14ac:dyDescent="0.2">
      <c r="A373" t="s">
        <v>991</v>
      </c>
      <c r="B373" t="s">
        <v>93</v>
      </c>
      <c r="C373" t="s">
        <v>94</v>
      </c>
      <c r="D373" t="s">
        <v>132</v>
      </c>
      <c r="E373" t="s">
        <v>163</v>
      </c>
      <c r="F373" t="s">
        <v>316</v>
      </c>
      <c r="G373" t="s">
        <v>992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6.1909921064850603E-4</v>
      </c>
      <c r="O373">
        <v>0</v>
      </c>
      <c r="P373">
        <v>0</v>
      </c>
      <c r="Q373">
        <v>1.3828173788919601E-3</v>
      </c>
      <c r="R373">
        <v>0</v>
      </c>
      <c r="S373">
        <v>0</v>
      </c>
      <c r="T373">
        <v>1.62394972816494E-3</v>
      </c>
      <c r="U373">
        <v>9.6075323053273806E-5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 t="s">
        <v>993</v>
      </c>
    </row>
    <row r="374" spans="1:40" x14ac:dyDescent="0.2">
      <c r="A374" t="s">
        <v>994</v>
      </c>
      <c r="B374" t="s">
        <v>93</v>
      </c>
      <c r="C374" t="s">
        <v>94</v>
      </c>
      <c r="D374" t="s">
        <v>132</v>
      </c>
      <c r="E374" t="s">
        <v>133</v>
      </c>
      <c r="F374" t="s">
        <v>134</v>
      </c>
      <c r="G374" t="s">
        <v>138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1.64272870557418E-3</v>
      </c>
      <c r="X374">
        <v>0</v>
      </c>
      <c r="Y374">
        <v>0</v>
      </c>
      <c r="Z374">
        <v>0</v>
      </c>
      <c r="AA374">
        <v>0</v>
      </c>
      <c r="AB374">
        <v>4.0930486390613297E-4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3.16144442883237E-4</v>
      </c>
      <c r="AI374">
        <v>0</v>
      </c>
      <c r="AJ374">
        <v>0</v>
      </c>
      <c r="AK374">
        <v>0</v>
      </c>
      <c r="AL374">
        <v>0</v>
      </c>
      <c r="AM374">
        <v>0</v>
      </c>
      <c r="AN374" t="s">
        <v>995</v>
      </c>
    </row>
    <row r="375" spans="1:40" x14ac:dyDescent="0.2">
      <c r="A375" t="s">
        <v>996</v>
      </c>
      <c r="B375" t="s">
        <v>93</v>
      </c>
      <c r="C375" t="s">
        <v>94</v>
      </c>
      <c r="D375" t="s">
        <v>132</v>
      </c>
      <c r="E375" t="s">
        <v>205</v>
      </c>
      <c r="F375" t="s">
        <v>224</v>
      </c>
      <c r="G375" t="s">
        <v>997</v>
      </c>
      <c r="H375">
        <v>2.1062133293215E-4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1.3393828793383401E-4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3.7738362155082498E-4</v>
      </c>
      <c r="X375">
        <v>0</v>
      </c>
      <c r="Y375">
        <v>0</v>
      </c>
      <c r="Z375">
        <v>0</v>
      </c>
      <c r="AA375">
        <v>6.0886507549926905E-4</v>
      </c>
      <c r="AB375">
        <v>7.5039225049457702E-4</v>
      </c>
      <c r="AC375">
        <v>0</v>
      </c>
      <c r="AD375">
        <v>0</v>
      </c>
      <c r="AE375">
        <v>0</v>
      </c>
      <c r="AF375">
        <v>0</v>
      </c>
      <c r="AG375">
        <v>1.77420308711337E-4</v>
      </c>
      <c r="AH375">
        <v>0</v>
      </c>
      <c r="AI375">
        <v>0</v>
      </c>
      <c r="AJ375">
        <v>7.0440137244654497E-4</v>
      </c>
      <c r="AK375">
        <v>0</v>
      </c>
      <c r="AL375">
        <v>0</v>
      </c>
      <c r="AM375">
        <v>0</v>
      </c>
      <c r="AN375" t="s">
        <v>998</v>
      </c>
    </row>
    <row r="376" spans="1:40" x14ac:dyDescent="0.2">
      <c r="A376" t="s">
        <v>999</v>
      </c>
      <c r="B376" t="s">
        <v>93</v>
      </c>
      <c r="C376" t="s">
        <v>94</v>
      </c>
      <c r="D376" t="s">
        <v>132</v>
      </c>
      <c r="E376" t="s">
        <v>133</v>
      </c>
      <c r="F376" t="s">
        <v>134</v>
      </c>
      <c r="G376" t="s">
        <v>138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4.4607012222321399E-4</v>
      </c>
      <c r="R376">
        <v>0</v>
      </c>
      <c r="S376">
        <v>3.7262782465199198E-4</v>
      </c>
      <c r="T376">
        <v>0</v>
      </c>
      <c r="U376">
        <v>4.0832012297641301E-4</v>
      </c>
      <c r="V376">
        <v>4.60694392092809E-4</v>
      </c>
      <c r="W376">
        <v>0</v>
      </c>
      <c r="X376">
        <v>2.6405351484567498E-4</v>
      </c>
      <c r="Y376">
        <v>0</v>
      </c>
      <c r="Z376">
        <v>0</v>
      </c>
      <c r="AA376">
        <v>7.3063809059912296E-4</v>
      </c>
      <c r="AB376">
        <v>0</v>
      </c>
      <c r="AC376">
        <v>0</v>
      </c>
      <c r="AD376">
        <v>3.6778227289444601E-4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2.04503624258674E-4</v>
      </c>
      <c r="AK376">
        <v>0</v>
      </c>
      <c r="AL376">
        <v>0</v>
      </c>
      <c r="AM376">
        <v>0</v>
      </c>
      <c r="AN376" t="s">
        <v>1000</v>
      </c>
    </row>
    <row r="377" spans="1:40" x14ac:dyDescent="0.2">
      <c r="A377" t="s">
        <v>1001</v>
      </c>
      <c r="B377" t="s">
        <v>93</v>
      </c>
      <c r="C377" t="s">
        <v>94</v>
      </c>
      <c r="D377" t="s">
        <v>132</v>
      </c>
      <c r="E377" t="s">
        <v>205</v>
      </c>
      <c r="F377" t="s">
        <v>224</v>
      </c>
      <c r="G377" t="s">
        <v>601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2.5818565896021601E-3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 t="s">
        <v>1002</v>
      </c>
    </row>
    <row r="378" spans="1:40" x14ac:dyDescent="0.2">
      <c r="A378" t="s">
        <v>1003</v>
      </c>
      <c r="B378" t="s">
        <v>93</v>
      </c>
      <c r="C378" t="s">
        <v>94</v>
      </c>
      <c r="D378" t="s">
        <v>132</v>
      </c>
      <c r="E378" t="s">
        <v>577</v>
      </c>
      <c r="F378" t="s">
        <v>578</v>
      </c>
      <c r="G378" t="s">
        <v>578</v>
      </c>
      <c r="H378">
        <v>1.5044380923724999E-3</v>
      </c>
      <c r="I378">
        <v>0</v>
      </c>
      <c r="J378">
        <v>0</v>
      </c>
      <c r="K378">
        <v>0</v>
      </c>
      <c r="L378">
        <v>1.0487284167946401E-3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2.39546458704852E-4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 t="s">
        <v>1004</v>
      </c>
    </row>
    <row r="379" spans="1:40" x14ac:dyDescent="0.2">
      <c r="A379" t="s">
        <v>1005</v>
      </c>
      <c r="B379" t="s">
        <v>93</v>
      </c>
      <c r="C379" t="s">
        <v>94</v>
      </c>
      <c r="D379" t="s">
        <v>132</v>
      </c>
      <c r="E379" t="s">
        <v>133</v>
      </c>
      <c r="F379" t="s">
        <v>134</v>
      </c>
      <c r="G379" t="s">
        <v>744</v>
      </c>
      <c r="H379">
        <v>0</v>
      </c>
      <c r="I379">
        <v>0</v>
      </c>
      <c r="J379">
        <v>0</v>
      </c>
      <c r="K379">
        <v>2.0438867913816099E-3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2.2528272982593199E-4</v>
      </c>
      <c r="AM379">
        <v>0</v>
      </c>
      <c r="AN379" t="s">
        <v>1006</v>
      </c>
    </row>
    <row r="380" spans="1:40" x14ac:dyDescent="0.2">
      <c r="A380" t="s">
        <v>1007</v>
      </c>
      <c r="B380" t="s">
        <v>93</v>
      </c>
      <c r="C380" t="s">
        <v>94</v>
      </c>
      <c r="D380" t="s">
        <v>132</v>
      </c>
      <c r="E380" t="s">
        <v>205</v>
      </c>
      <c r="F380" t="s">
        <v>224</v>
      </c>
      <c r="G380" t="s">
        <v>656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1.00852201099289E-4</v>
      </c>
      <c r="P380">
        <v>0</v>
      </c>
      <c r="Q380">
        <v>0</v>
      </c>
      <c r="R380">
        <v>0</v>
      </c>
      <c r="S380">
        <v>0</v>
      </c>
      <c r="T380">
        <v>7.4136835416225395E-4</v>
      </c>
      <c r="U380">
        <v>2.1616947686986599E-4</v>
      </c>
      <c r="V380">
        <v>0</v>
      </c>
      <c r="W380">
        <v>4.2178169467445103E-4</v>
      </c>
      <c r="X380">
        <v>8.8017838281891799E-5</v>
      </c>
      <c r="Y380">
        <v>0</v>
      </c>
      <c r="Z380">
        <v>0</v>
      </c>
      <c r="AA380">
        <v>1.46127618119825E-3</v>
      </c>
      <c r="AB380">
        <v>1.3643495463537799E-4</v>
      </c>
      <c r="AC380">
        <v>1.6906170752324599E-4</v>
      </c>
      <c r="AD380">
        <v>1.2259409096481501E-4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2.2722624917630499E-4</v>
      </c>
      <c r="AK380">
        <v>0</v>
      </c>
      <c r="AL380">
        <v>0</v>
      </c>
      <c r="AM380">
        <v>0</v>
      </c>
      <c r="AN380" t="s">
        <v>1008</v>
      </c>
    </row>
    <row r="381" spans="1:40" x14ac:dyDescent="0.2">
      <c r="A381" t="s">
        <v>1009</v>
      </c>
      <c r="B381" t="s">
        <v>93</v>
      </c>
      <c r="C381" t="s">
        <v>94</v>
      </c>
      <c r="D381" t="s">
        <v>132</v>
      </c>
      <c r="E381" t="s">
        <v>133</v>
      </c>
      <c r="F381" t="s">
        <v>134</v>
      </c>
      <c r="G381" t="s">
        <v>1010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3.39013292889642E-3</v>
      </c>
      <c r="R381">
        <v>0</v>
      </c>
      <c r="S381">
        <v>0</v>
      </c>
      <c r="T381">
        <v>0</v>
      </c>
      <c r="U381">
        <v>2.64207138396503E-4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 t="s">
        <v>1011</v>
      </c>
    </row>
    <row r="382" spans="1:40" x14ac:dyDescent="0.2">
      <c r="A382" t="s">
        <v>1012</v>
      </c>
      <c r="B382" t="s">
        <v>93</v>
      </c>
      <c r="C382" t="s">
        <v>118</v>
      </c>
      <c r="D382" t="s">
        <v>119</v>
      </c>
      <c r="E382" t="s">
        <v>120</v>
      </c>
      <c r="F382" t="s">
        <v>121</v>
      </c>
      <c r="G382" t="s">
        <v>122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1.9091171443159399E-3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 t="s">
        <v>1013</v>
      </c>
    </row>
    <row r="383" spans="1:40" x14ac:dyDescent="0.2">
      <c r="A383" t="s">
        <v>1014</v>
      </c>
      <c r="B383" t="s">
        <v>93</v>
      </c>
      <c r="C383" t="s">
        <v>94</v>
      </c>
      <c r="D383" t="s">
        <v>132</v>
      </c>
      <c r="E383" t="s">
        <v>205</v>
      </c>
      <c r="F383" t="s">
        <v>1015</v>
      </c>
      <c r="G383" t="s">
        <v>1016</v>
      </c>
      <c r="H383">
        <v>1.805325710847E-4</v>
      </c>
      <c r="I383">
        <v>0</v>
      </c>
      <c r="J383">
        <v>0</v>
      </c>
      <c r="K383">
        <v>0</v>
      </c>
      <c r="L383">
        <v>1.1236375894228199E-4</v>
      </c>
      <c r="M383">
        <v>0</v>
      </c>
      <c r="N383">
        <v>0</v>
      </c>
      <c r="O383">
        <v>0</v>
      </c>
      <c r="P383">
        <v>1.27241373537143E-3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 t="s">
        <v>1017</v>
      </c>
    </row>
    <row r="384" spans="1:40" x14ac:dyDescent="0.2">
      <c r="A384" t="s">
        <v>1018</v>
      </c>
      <c r="B384" t="s">
        <v>93</v>
      </c>
      <c r="C384" t="s">
        <v>94</v>
      </c>
      <c r="D384" t="s">
        <v>132</v>
      </c>
      <c r="E384" t="s">
        <v>133</v>
      </c>
      <c r="F384" t="s">
        <v>134</v>
      </c>
      <c r="G384" t="s">
        <v>559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4.6432440798637999E-4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2.6711749788672899E-3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 t="s">
        <v>1019</v>
      </c>
    </row>
    <row r="385" spans="1:40" x14ac:dyDescent="0.2">
      <c r="A385" t="s">
        <v>1020</v>
      </c>
      <c r="B385" t="s">
        <v>93</v>
      </c>
      <c r="C385" t="s">
        <v>94</v>
      </c>
      <c r="D385" t="s">
        <v>132</v>
      </c>
      <c r="E385" t="s">
        <v>133</v>
      </c>
      <c r="F385" t="s">
        <v>134</v>
      </c>
      <c r="G385" t="s">
        <v>349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3.74698902667499E-3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 t="s">
        <v>1021</v>
      </c>
    </row>
    <row r="386" spans="1:40" x14ac:dyDescent="0.2">
      <c r="A386" t="s">
        <v>1022</v>
      </c>
      <c r="B386" t="s">
        <v>93</v>
      </c>
      <c r="C386" t="s">
        <v>94</v>
      </c>
      <c r="D386" t="s">
        <v>132</v>
      </c>
      <c r="E386" t="s">
        <v>133</v>
      </c>
      <c r="F386" t="s">
        <v>134</v>
      </c>
      <c r="G386" t="s">
        <v>279</v>
      </c>
      <c r="H386">
        <v>2.4973672333383498E-3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 t="s">
        <v>1023</v>
      </c>
    </row>
    <row r="387" spans="1:40" x14ac:dyDescent="0.2">
      <c r="A387" t="s">
        <v>1024</v>
      </c>
      <c r="B387" t="s">
        <v>93</v>
      </c>
      <c r="C387" t="s">
        <v>94</v>
      </c>
      <c r="D387" t="s">
        <v>132</v>
      </c>
      <c r="E387" t="s">
        <v>205</v>
      </c>
      <c r="F387" t="s">
        <v>206</v>
      </c>
      <c r="G387" t="s">
        <v>429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3.0778838433401698E-3</v>
      </c>
      <c r="R387">
        <v>0</v>
      </c>
      <c r="S387">
        <v>0</v>
      </c>
      <c r="T387">
        <v>0</v>
      </c>
      <c r="U387">
        <v>3.3626363068645798E-4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 t="s">
        <v>1025</v>
      </c>
    </row>
    <row r="388" spans="1:40" x14ac:dyDescent="0.2">
      <c r="A388" t="s">
        <v>1026</v>
      </c>
      <c r="B388" t="s">
        <v>93</v>
      </c>
      <c r="C388" t="s">
        <v>94</v>
      </c>
      <c r="D388" t="s">
        <v>132</v>
      </c>
      <c r="E388" t="s">
        <v>205</v>
      </c>
      <c r="F388" t="s">
        <v>224</v>
      </c>
      <c r="G388" t="s">
        <v>583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2.1888018075266499E-3</v>
      </c>
      <c r="U388">
        <v>0</v>
      </c>
      <c r="V388">
        <v>0</v>
      </c>
      <c r="W388">
        <v>0</v>
      </c>
      <c r="X388">
        <v>6.1612486797324299E-4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 t="s">
        <v>1027</v>
      </c>
    </row>
    <row r="389" spans="1:40" x14ac:dyDescent="0.2">
      <c r="A389" t="s">
        <v>1028</v>
      </c>
      <c r="B389" t="s">
        <v>93</v>
      </c>
      <c r="C389" t="s">
        <v>94</v>
      </c>
      <c r="D389" t="s">
        <v>132</v>
      </c>
      <c r="E389" t="s">
        <v>205</v>
      </c>
      <c r="F389" t="s">
        <v>224</v>
      </c>
      <c r="G389" t="s">
        <v>754</v>
      </c>
      <c r="H389">
        <v>0</v>
      </c>
      <c r="I389">
        <v>1.6438098816456899E-4</v>
      </c>
      <c r="J389">
        <v>0</v>
      </c>
      <c r="K389">
        <v>1.41936582734834E-4</v>
      </c>
      <c r="L389">
        <v>0</v>
      </c>
      <c r="M389">
        <v>0</v>
      </c>
      <c r="N389">
        <v>0</v>
      </c>
      <c r="O389">
        <v>0</v>
      </c>
      <c r="P389">
        <v>1.17196001942105E-4</v>
      </c>
      <c r="Q389">
        <v>0</v>
      </c>
      <c r="R389">
        <v>8.9312295325989896E-4</v>
      </c>
      <c r="S389">
        <v>0</v>
      </c>
      <c r="T389">
        <v>5.2954882440161004E-4</v>
      </c>
      <c r="U389">
        <v>7.2056492289955304E-5</v>
      </c>
      <c r="V389">
        <v>0</v>
      </c>
      <c r="W389">
        <v>0</v>
      </c>
      <c r="X389">
        <v>0</v>
      </c>
      <c r="Y389">
        <v>1.08532460249986E-4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4.9562200561704896E-4</v>
      </c>
      <c r="AM389">
        <v>0</v>
      </c>
      <c r="AN389" t="s">
        <v>1029</v>
      </c>
    </row>
    <row r="390" spans="1:40" x14ac:dyDescent="0.2">
      <c r="A390" t="s">
        <v>1030</v>
      </c>
      <c r="B390" t="s">
        <v>93</v>
      </c>
      <c r="C390" t="s">
        <v>94</v>
      </c>
      <c r="D390" t="s">
        <v>132</v>
      </c>
      <c r="E390" t="s">
        <v>133</v>
      </c>
      <c r="F390" t="s">
        <v>134</v>
      </c>
      <c r="G390" t="s">
        <v>1010</v>
      </c>
      <c r="H390">
        <v>0</v>
      </c>
      <c r="I390">
        <v>0</v>
      </c>
      <c r="J390">
        <v>3.57685773048377E-4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8.8796146247252896E-4</v>
      </c>
      <c r="X390">
        <v>7.6282126510972899E-4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 t="s">
        <v>1031</v>
      </c>
    </row>
    <row r="391" spans="1:40" x14ac:dyDescent="0.2">
      <c r="A391" t="s">
        <v>1032</v>
      </c>
      <c r="B391" t="s">
        <v>93</v>
      </c>
      <c r="C391" t="s">
        <v>94</v>
      </c>
      <c r="D391" t="s">
        <v>132</v>
      </c>
      <c r="E391" t="s">
        <v>436</v>
      </c>
      <c r="F391" t="s">
        <v>437</v>
      </c>
      <c r="G391" t="s">
        <v>438</v>
      </c>
      <c r="H391">
        <v>0</v>
      </c>
      <c r="I391">
        <v>0</v>
      </c>
      <c r="J391">
        <v>1.11776804077618E-4</v>
      </c>
      <c r="K391">
        <v>0</v>
      </c>
      <c r="L391">
        <v>1.1236375894228199E-4</v>
      </c>
      <c r="M391">
        <v>0</v>
      </c>
      <c r="N391">
        <v>4.6432440798637999E-4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2.21990365618132E-4</v>
      </c>
      <c r="X391">
        <v>4.9876775026405304E-4</v>
      </c>
      <c r="Y391">
        <v>0</v>
      </c>
      <c r="Z391">
        <v>0</v>
      </c>
      <c r="AA391">
        <v>0</v>
      </c>
      <c r="AB391">
        <v>9.5504468244764305E-4</v>
      </c>
      <c r="AC391">
        <v>0</v>
      </c>
      <c r="AD391">
        <v>2.1453965918842699E-4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4.5445249835260998E-4</v>
      </c>
      <c r="AK391">
        <v>0</v>
      </c>
      <c r="AL391">
        <v>0</v>
      </c>
      <c r="AM391">
        <v>0</v>
      </c>
      <c r="AN391" t="s">
        <v>1033</v>
      </c>
    </row>
    <row r="392" spans="1:40" x14ac:dyDescent="0.2">
      <c r="A392" t="s">
        <v>1034</v>
      </c>
      <c r="B392" t="s">
        <v>93</v>
      </c>
      <c r="C392" t="s">
        <v>94</v>
      </c>
      <c r="D392" t="s">
        <v>132</v>
      </c>
      <c r="E392" t="s">
        <v>577</v>
      </c>
      <c r="F392" t="s">
        <v>578</v>
      </c>
      <c r="G392" t="s">
        <v>578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1.2206013694551999E-2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 t="s">
        <v>1035</v>
      </c>
    </row>
    <row r="393" spans="1:40" x14ac:dyDescent="0.2">
      <c r="A393" t="s">
        <v>1036</v>
      </c>
      <c r="B393" t="s">
        <v>93</v>
      </c>
      <c r="C393" t="s">
        <v>94</v>
      </c>
      <c r="D393" t="s">
        <v>132</v>
      </c>
      <c r="E393" t="s">
        <v>577</v>
      </c>
      <c r="F393" t="s">
        <v>578</v>
      </c>
      <c r="G393" t="s">
        <v>578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9.9732063114021993E-3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4.8906132829056796E-4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 t="s">
        <v>1037</v>
      </c>
    </row>
    <row r="394" spans="1:40" x14ac:dyDescent="0.2">
      <c r="A394" t="s">
        <v>1038</v>
      </c>
      <c r="B394" t="s">
        <v>93</v>
      </c>
      <c r="C394" t="s">
        <v>94</v>
      </c>
      <c r="D394" t="s">
        <v>132</v>
      </c>
      <c r="E394" t="s">
        <v>205</v>
      </c>
      <c r="F394" t="s">
        <v>224</v>
      </c>
      <c r="G394" t="s">
        <v>583</v>
      </c>
      <c r="H394">
        <v>3.0088761847449997E-4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5.9541530217326597E-4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9.4674556213017805E-4</v>
      </c>
      <c r="AD394">
        <v>0</v>
      </c>
      <c r="AE394">
        <v>0</v>
      </c>
      <c r="AF394">
        <v>0</v>
      </c>
      <c r="AG394">
        <v>7.6882133774912797E-4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 t="s">
        <v>1039</v>
      </c>
    </row>
    <row r="395" spans="1:40" x14ac:dyDescent="0.2">
      <c r="A395" t="s">
        <v>1040</v>
      </c>
      <c r="B395" t="s">
        <v>93</v>
      </c>
      <c r="C395" t="s">
        <v>94</v>
      </c>
      <c r="D395" t="s">
        <v>95</v>
      </c>
      <c r="E395" t="s">
        <v>543</v>
      </c>
      <c r="F395" t="s">
        <v>544</v>
      </c>
      <c r="G395" t="s">
        <v>544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1.00603621730382E-3</v>
      </c>
      <c r="O395">
        <v>0</v>
      </c>
      <c r="P395">
        <v>0</v>
      </c>
      <c r="Q395">
        <v>6.6910518333482001E-4</v>
      </c>
      <c r="R395">
        <v>0</v>
      </c>
      <c r="S395">
        <v>0</v>
      </c>
      <c r="T395">
        <v>1.4474334533644E-3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2.7286990927075501E-4</v>
      </c>
      <c r="AC395">
        <v>0</v>
      </c>
      <c r="AD395">
        <v>2.1453965918842699E-4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 t="s">
        <v>1041</v>
      </c>
    </row>
    <row r="396" spans="1:40" x14ac:dyDescent="0.2">
      <c r="A396" t="s">
        <v>1042</v>
      </c>
      <c r="B396" t="s">
        <v>93</v>
      </c>
      <c r="C396" t="s">
        <v>118</v>
      </c>
      <c r="D396" t="s">
        <v>119</v>
      </c>
      <c r="E396" t="s">
        <v>120</v>
      </c>
      <c r="F396" t="s">
        <v>806</v>
      </c>
      <c r="G396" t="s">
        <v>807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2.1026855819648101E-3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 t="s">
        <v>1043</v>
      </c>
    </row>
    <row r="397" spans="1:40" x14ac:dyDescent="0.2">
      <c r="A397" t="s">
        <v>1044</v>
      </c>
      <c r="B397" t="s">
        <v>93</v>
      </c>
      <c r="C397" t="s">
        <v>94</v>
      </c>
      <c r="D397" t="s">
        <v>132</v>
      </c>
      <c r="E397" t="s">
        <v>231</v>
      </c>
      <c r="F397" t="s">
        <v>232</v>
      </c>
      <c r="G397" t="s">
        <v>233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4.8837880435989101E-4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1.22594090964815E-3</v>
      </c>
      <c r="AE397">
        <v>0</v>
      </c>
      <c r="AF397">
        <v>0</v>
      </c>
      <c r="AG397">
        <v>0</v>
      </c>
      <c r="AH397">
        <v>2.8101728256287799E-4</v>
      </c>
      <c r="AI397">
        <v>0</v>
      </c>
      <c r="AJ397">
        <v>2.04503624258674E-4</v>
      </c>
      <c r="AK397">
        <v>0</v>
      </c>
      <c r="AL397">
        <v>0</v>
      </c>
      <c r="AM397">
        <v>0</v>
      </c>
      <c r="AN397" t="s">
        <v>1045</v>
      </c>
    </row>
    <row r="398" spans="1:40" x14ac:dyDescent="0.2">
      <c r="A398" t="s">
        <v>1046</v>
      </c>
      <c r="B398" t="s">
        <v>93</v>
      </c>
      <c r="C398" t="s">
        <v>94</v>
      </c>
      <c r="D398" t="s">
        <v>132</v>
      </c>
      <c r="E398" t="s">
        <v>133</v>
      </c>
      <c r="F398" t="s">
        <v>134</v>
      </c>
      <c r="G398" t="s">
        <v>236</v>
      </c>
      <c r="H398">
        <v>0</v>
      </c>
      <c r="I398">
        <v>0</v>
      </c>
      <c r="J398">
        <v>0</v>
      </c>
      <c r="K398">
        <v>0</v>
      </c>
      <c r="L398">
        <v>5.2436420839731799E-4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4.0930486390613297E-4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2.0373752985808598E-3</v>
      </c>
      <c r="AI398">
        <v>0</v>
      </c>
      <c r="AJ398">
        <v>0</v>
      </c>
      <c r="AK398">
        <v>0</v>
      </c>
      <c r="AL398">
        <v>0</v>
      </c>
      <c r="AM398">
        <v>0</v>
      </c>
      <c r="AN398" t="s">
        <v>1047</v>
      </c>
    </row>
    <row r="399" spans="1:40" x14ac:dyDescent="0.2">
      <c r="A399" t="s">
        <v>1048</v>
      </c>
      <c r="B399" t="s">
        <v>93</v>
      </c>
      <c r="C399" t="s">
        <v>94</v>
      </c>
      <c r="D399" t="s">
        <v>132</v>
      </c>
      <c r="E399" t="s">
        <v>133</v>
      </c>
      <c r="F399" t="s">
        <v>134</v>
      </c>
      <c r="G399" t="s">
        <v>279</v>
      </c>
      <c r="H399">
        <v>0</v>
      </c>
      <c r="I399">
        <v>0</v>
      </c>
      <c r="J399">
        <v>0</v>
      </c>
      <c r="K399">
        <v>0</v>
      </c>
      <c r="L399">
        <v>4.8690962208322401E-4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5.3277687748351705E-4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1.38630600169062E-3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 t="s">
        <v>1049</v>
      </c>
    </row>
    <row r="400" spans="1:40" x14ac:dyDescent="0.2">
      <c r="A400" t="s">
        <v>1050</v>
      </c>
      <c r="B400" t="s">
        <v>93</v>
      </c>
      <c r="C400" t="s">
        <v>94</v>
      </c>
      <c r="D400" t="s">
        <v>132</v>
      </c>
      <c r="E400" t="s">
        <v>205</v>
      </c>
      <c r="F400" t="s">
        <v>224</v>
      </c>
      <c r="G400" t="s">
        <v>656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1.6466326362588499E-4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3.7193575655114101E-4</v>
      </c>
      <c r="AD400">
        <v>0</v>
      </c>
      <c r="AE400">
        <v>0</v>
      </c>
      <c r="AF400">
        <v>0</v>
      </c>
      <c r="AG400">
        <v>7.6882133774912797E-4</v>
      </c>
      <c r="AH400">
        <v>0</v>
      </c>
      <c r="AI400">
        <v>0</v>
      </c>
      <c r="AJ400">
        <v>5.45342998023132E-4</v>
      </c>
      <c r="AK400">
        <v>0</v>
      </c>
      <c r="AL400">
        <v>0</v>
      </c>
      <c r="AM400">
        <v>0</v>
      </c>
      <c r="AN400" t="s">
        <v>1051</v>
      </c>
    </row>
    <row r="401" spans="1:40" x14ac:dyDescent="0.2">
      <c r="A401" t="s">
        <v>1052</v>
      </c>
      <c r="B401" t="s">
        <v>93</v>
      </c>
      <c r="C401" t="s">
        <v>101</v>
      </c>
      <c r="D401" t="s">
        <v>102</v>
      </c>
      <c r="E401" t="s">
        <v>361</v>
      </c>
      <c r="F401" t="s">
        <v>362</v>
      </c>
      <c r="G401" t="s">
        <v>363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6.6910518333482001E-4</v>
      </c>
      <c r="R401">
        <v>0</v>
      </c>
      <c r="S401">
        <v>0</v>
      </c>
      <c r="T401">
        <v>0</v>
      </c>
      <c r="U401">
        <v>4.3233895373973199E-4</v>
      </c>
      <c r="V401">
        <v>0</v>
      </c>
      <c r="W401">
        <v>0</v>
      </c>
      <c r="X401">
        <v>0</v>
      </c>
      <c r="Y401">
        <v>7.9590470849990095E-4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 t="s">
        <v>1053</v>
      </c>
    </row>
    <row r="402" spans="1:40" x14ac:dyDescent="0.2">
      <c r="A402" t="s">
        <v>1054</v>
      </c>
      <c r="B402" t="s">
        <v>93</v>
      </c>
      <c r="C402" t="s">
        <v>94</v>
      </c>
      <c r="D402" t="s">
        <v>132</v>
      </c>
      <c r="E402" t="s">
        <v>133</v>
      </c>
      <c r="F402" t="s">
        <v>134</v>
      </c>
      <c r="G402" t="s">
        <v>397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2.0228367623965301E-3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 t="s">
        <v>1055</v>
      </c>
    </row>
    <row r="403" spans="1:40" x14ac:dyDescent="0.2">
      <c r="A403" t="s">
        <v>1056</v>
      </c>
      <c r="B403" t="s">
        <v>93</v>
      </c>
      <c r="C403" t="s">
        <v>94</v>
      </c>
      <c r="D403" t="s">
        <v>132</v>
      </c>
      <c r="E403" t="s">
        <v>205</v>
      </c>
      <c r="F403" t="s">
        <v>206</v>
      </c>
      <c r="G403" t="s">
        <v>429</v>
      </c>
      <c r="H403">
        <v>0</v>
      </c>
      <c r="I403">
        <v>0</v>
      </c>
      <c r="J403">
        <v>0</v>
      </c>
      <c r="K403">
        <v>0</v>
      </c>
      <c r="L403">
        <v>4.12000449455036E-4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4.8037661526636902E-4</v>
      </c>
      <c r="V403">
        <v>0</v>
      </c>
      <c r="W403">
        <v>6.2157302373077E-4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2.4589012224251799E-4</v>
      </c>
      <c r="AI403">
        <v>0</v>
      </c>
      <c r="AJ403">
        <v>2.04503624258674E-4</v>
      </c>
      <c r="AK403">
        <v>0</v>
      </c>
      <c r="AL403">
        <v>0</v>
      </c>
      <c r="AM403">
        <v>0</v>
      </c>
      <c r="AN403" t="s">
        <v>1057</v>
      </c>
    </row>
    <row r="404" spans="1:40" x14ac:dyDescent="0.2">
      <c r="A404" t="s">
        <v>1058</v>
      </c>
      <c r="B404" t="s">
        <v>93</v>
      </c>
      <c r="C404" t="s">
        <v>94</v>
      </c>
      <c r="D404" t="s">
        <v>132</v>
      </c>
      <c r="E404" t="s">
        <v>133</v>
      </c>
      <c r="F404" t="s">
        <v>134</v>
      </c>
      <c r="G404" t="s">
        <v>236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3.7819575412233399E-3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 t="s">
        <v>1059</v>
      </c>
    </row>
    <row r="405" spans="1:40" x14ac:dyDescent="0.2">
      <c r="A405" t="s">
        <v>1060</v>
      </c>
      <c r="B405" t="s">
        <v>93</v>
      </c>
      <c r="C405" t="s">
        <v>94</v>
      </c>
      <c r="D405" t="s">
        <v>95</v>
      </c>
      <c r="E405" t="s">
        <v>543</v>
      </c>
      <c r="F405" t="s">
        <v>544</v>
      </c>
      <c r="G405" t="s">
        <v>544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4.9424556944150299E-4</v>
      </c>
      <c r="U405">
        <v>0</v>
      </c>
      <c r="V405">
        <v>0</v>
      </c>
      <c r="W405">
        <v>2.6638843874175901E-4</v>
      </c>
      <c r="X405">
        <v>0</v>
      </c>
      <c r="Y405">
        <v>0</v>
      </c>
      <c r="Z405">
        <v>0</v>
      </c>
      <c r="AA405">
        <v>0</v>
      </c>
      <c r="AB405">
        <v>4.0930486390613297E-4</v>
      </c>
      <c r="AC405">
        <v>0</v>
      </c>
      <c r="AD405">
        <v>1.31788647787177E-3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 t="s">
        <v>1061</v>
      </c>
    </row>
    <row r="406" spans="1:40" x14ac:dyDescent="0.2">
      <c r="A406" t="s">
        <v>1062</v>
      </c>
      <c r="B406" t="s">
        <v>93</v>
      </c>
      <c r="C406" t="s">
        <v>94</v>
      </c>
      <c r="D406" t="s">
        <v>132</v>
      </c>
      <c r="E406" t="s">
        <v>205</v>
      </c>
      <c r="F406" t="s">
        <v>206</v>
      </c>
      <c r="G406" t="s">
        <v>386</v>
      </c>
      <c r="H406">
        <v>0</v>
      </c>
      <c r="I406">
        <v>0</v>
      </c>
      <c r="J406">
        <v>0</v>
      </c>
      <c r="K406">
        <v>0</v>
      </c>
      <c r="L406">
        <v>2.7716393872429701E-3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 t="s">
        <v>1063</v>
      </c>
    </row>
    <row r="407" spans="1:40" x14ac:dyDescent="0.2">
      <c r="A407" t="s">
        <v>1064</v>
      </c>
      <c r="B407" t="s">
        <v>93</v>
      </c>
      <c r="C407" t="s">
        <v>94</v>
      </c>
      <c r="D407" t="s">
        <v>132</v>
      </c>
      <c r="E407" t="s">
        <v>163</v>
      </c>
      <c r="F407" t="s">
        <v>164</v>
      </c>
      <c r="G407" t="s">
        <v>1065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1.3393828793383401E-4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1.9273034657649999E-3</v>
      </c>
      <c r="AD407">
        <v>0</v>
      </c>
      <c r="AE407">
        <v>0</v>
      </c>
      <c r="AF407">
        <v>0</v>
      </c>
      <c r="AG407">
        <v>1.77420308711337E-4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 t="s">
        <v>1066</v>
      </c>
    </row>
    <row r="408" spans="1:40" x14ac:dyDescent="0.2">
      <c r="A408" t="s">
        <v>1067</v>
      </c>
      <c r="B408" t="s">
        <v>93</v>
      </c>
      <c r="C408" t="s">
        <v>94</v>
      </c>
      <c r="D408" t="s">
        <v>132</v>
      </c>
      <c r="E408" t="s">
        <v>133</v>
      </c>
      <c r="F408" t="s">
        <v>134</v>
      </c>
      <c r="G408" t="s">
        <v>349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2.6124408670479401E-3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 t="s">
        <v>1068</v>
      </c>
    </row>
    <row r="409" spans="1:40" x14ac:dyDescent="0.2">
      <c r="A409" t="s">
        <v>1069</v>
      </c>
      <c r="B409" t="s">
        <v>93</v>
      </c>
      <c r="C409" t="s">
        <v>94</v>
      </c>
      <c r="D409" t="s">
        <v>132</v>
      </c>
      <c r="E409" t="s">
        <v>133</v>
      </c>
      <c r="F409" t="s">
        <v>134</v>
      </c>
      <c r="G409" t="s">
        <v>592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9.0112031173891893E-3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 t="s">
        <v>1070</v>
      </c>
    </row>
    <row r="410" spans="1:40" x14ac:dyDescent="0.2">
      <c r="A410" t="s">
        <v>1071</v>
      </c>
      <c r="B410" t="s">
        <v>93</v>
      </c>
      <c r="C410" t="s">
        <v>94</v>
      </c>
      <c r="D410" t="s">
        <v>132</v>
      </c>
      <c r="E410" t="s">
        <v>205</v>
      </c>
      <c r="F410" t="s">
        <v>206</v>
      </c>
      <c r="G410" t="s">
        <v>207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4.0340880439715599E-4</v>
      </c>
      <c r="P410">
        <v>0</v>
      </c>
      <c r="Q410">
        <v>0</v>
      </c>
      <c r="R410">
        <v>0</v>
      </c>
      <c r="S410">
        <v>0</v>
      </c>
      <c r="T410">
        <v>7.7667160912236099E-4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5.5167340934166996E-4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5.6806562294076199E-4</v>
      </c>
      <c r="AK410">
        <v>0</v>
      </c>
      <c r="AL410">
        <v>0</v>
      </c>
      <c r="AM410">
        <v>0</v>
      </c>
      <c r="AN410" t="s">
        <v>1072</v>
      </c>
    </row>
    <row r="411" spans="1:40" x14ac:dyDescent="0.2">
      <c r="A411" t="s">
        <v>1073</v>
      </c>
      <c r="B411" t="s">
        <v>93</v>
      </c>
      <c r="C411" t="s">
        <v>94</v>
      </c>
      <c r="D411" t="s">
        <v>132</v>
      </c>
      <c r="E411" t="s">
        <v>205</v>
      </c>
      <c r="F411" t="s">
        <v>206</v>
      </c>
      <c r="G411" t="s">
        <v>386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4.2586037103084799E-4</v>
      </c>
      <c r="T411">
        <v>0</v>
      </c>
      <c r="U411">
        <v>0</v>
      </c>
      <c r="V411">
        <v>2.3872345772081899E-3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 t="s">
        <v>1074</v>
      </c>
    </row>
    <row r="412" spans="1:40" x14ac:dyDescent="0.2">
      <c r="A412" t="s">
        <v>1075</v>
      </c>
      <c r="B412" t="s">
        <v>93</v>
      </c>
      <c r="C412" t="s">
        <v>94</v>
      </c>
      <c r="D412" t="s">
        <v>132</v>
      </c>
      <c r="E412" t="s">
        <v>133</v>
      </c>
      <c r="F412" t="s">
        <v>134</v>
      </c>
      <c r="G412" t="s">
        <v>397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2.1301775147929002E-3</v>
      </c>
      <c r="AD412">
        <v>0</v>
      </c>
      <c r="AE412">
        <v>0</v>
      </c>
      <c r="AF412">
        <v>0</v>
      </c>
      <c r="AG412">
        <v>1.9713367634593E-4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 t="s">
        <v>1076</v>
      </c>
    </row>
    <row r="413" spans="1:40" x14ac:dyDescent="0.2">
      <c r="A413" t="s">
        <v>1077</v>
      </c>
      <c r="B413" t="s">
        <v>93</v>
      </c>
      <c r="C413" t="s">
        <v>94</v>
      </c>
      <c r="D413" t="s">
        <v>132</v>
      </c>
      <c r="E413" t="s">
        <v>133</v>
      </c>
      <c r="F413" t="s">
        <v>134</v>
      </c>
      <c r="G413" t="s">
        <v>135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2.38761732257533E-3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2.7598714688430197E-4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 t="s">
        <v>1078</v>
      </c>
    </row>
    <row r="414" spans="1:40" x14ac:dyDescent="0.2">
      <c r="A414" t="s">
        <v>1079</v>
      </c>
      <c r="B414" t="s">
        <v>93</v>
      </c>
      <c r="C414" t="s">
        <v>94</v>
      </c>
      <c r="D414" t="s">
        <v>132</v>
      </c>
      <c r="E414" t="s">
        <v>577</v>
      </c>
      <c r="F414" t="s">
        <v>578</v>
      </c>
      <c r="G414" t="s">
        <v>578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8.0292622000178396E-4</v>
      </c>
      <c r="R414">
        <v>0</v>
      </c>
      <c r="S414">
        <v>0</v>
      </c>
      <c r="T414">
        <v>2.8242603968085898E-4</v>
      </c>
      <c r="U414">
        <v>1.6813181534322899E-4</v>
      </c>
      <c r="V414">
        <v>6.2821962558110304E-4</v>
      </c>
      <c r="W414">
        <v>5.3277687748351705E-4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 t="s">
        <v>1080</v>
      </c>
    </row>
    <row r="415" spans="1:40" x14ac:dyDescent="0.2">
      <c r="A415" t="s">
        <v>1081</v>
      </c>
      <c r="B415" t="s">
        <v>93</v>
      </c>
      <c r="C415" t="s">
        <v>94</v>
      </c>
      <c r="D415" t="s">
        <v>132</v>
      </c>
      <c r="E415" t="s">
        <v>133</v>
      </c>
      <c r="F415" t="s">
        <v>134</v>
      </c>
      <c r="G415" t="s">
        <v>349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2.34714235418378E-4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1.6158493747365501E-3</v>
      </c>
      <c r="AI415">
        <v>0</v>
      </c>
      <c r="AJ415">
        <v>4.0900724851734898E-4</v>
      </c>
      <c r="AK415">
        <v>0</v>
      </c>
      <c r="AL415">
        <v>0</v>
      </c>
      <c r="AM415">
        <v>0</v>
      </c>
      <c r="AN415" t="s">
        <v>1082</v>
      </c>
    </row>
    <row r="416" spans="1:40" x14ac:dyDescent="0.2">
      <c r="A416" t="s">
        <v>1083</v>
      </c>
      <c r="B416" t="s">
        <v>93</v>
      </c>
      <c r="C416" t="s">
        <v>118</v>
      </c>
      <c r="D416" t="s">
        <v>119</v>
      </c>
      <c r="E416" t="s">
        <v>120</v>
      </c>
      <c r="F416" t="s">
        <v>143</v>
      </c>
      <c r="G416" t="s">
        <v>144</v>
      </c>
      <c r="H416">
        <v>0</v>
      </c>
      <c r="I416">
        <v>0</v>
      </c>
      <c r="J416">
        <v>2.9061969060180598E-4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1.3396844298898499E-3</v>
      </c>
      <c r="S416">
        <v>0</v>
      </c>
      <c r="T416">
        <v>0</v>
      </c>
      <c r="U416">
        <v>0</v>
      </c>
      <c r="V416">
        <v>3.7693177534866201E-4</v>
      </c>
      <c r="W416">
        <v>1.3319421937087899E-4</v>
      </c>
      <c r="X416">
        <v>0</v>
      </c>
      <c r="Y416">
        <v>0</v>
      </c>
      <c r="Z416">
        <v>0</v>
      </c>
      <c r="AA416">
        <v>0</v>
      </c>
      <c r="AB416">
        <v>8.1860972781226595E-4</v>
      </c>
      <c r="AC416">
        <v>0</v>
      </c>
      <c r="AD416">
        <v>0</v>
      </c>
      <c r="AE416">
        <v>0</v>
      </c>
      <c r="AF416">
        <v>0</v>
      </c>
      <c r="AG416">
        <v>4.3369408796104598E-4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 t="s">
        <v>1084</v>
      </c>
    </row>
    <row r="417" spans="1:40" x14ac:dyDescent="0.2">
      <c r="A417" t="s">
        <v>1085</v>
      </c>
      <c r="B417" t="s">
        <v>93</v>
      </c>
      <c r="C417" t="s">
        <v>94</v>
      </c>
      <c r="D417" t="s">
        <v>132</v>
      </c>
      <c r="E417" t="s">
        <v>133</v>
      </c>
      <c r="F417" t="s">
        <v>134</v>
      </c>
      <c r="G417" t="s">
        <v>138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6.3879055654627204E-4</v>
      </c>
      <c r="T417">
        <v>8.4727811904257596E-4</v>
      </c>
      <c r="U417">
        <v>0</v>
      </c>
      <c r="V417">
        <v>4.1881308372073502E-4</v>
      </c>
      <c r="W417">
        <v>2.8858747530357198E-4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 t="s">
        <v>1086</v>
      </c>
    </row>
    <row r="418" spans="1:40" x14ac:dyDescent="0.2">
      <c r="A418" t="s">
        <v>1087</v>
      </c>
      <c r="B418" t="s">
        <v>93</v>
      </c>
      <c r="C418" t="s">
        <v>94</v>
      </c>
      <c r="D418" t="s">
        <v>132</v>
      </c>
      <c r="E418" t="s">
        <v>133</v>
      </c>
      <c r="F418" t="s">
        <v>134</v>
      </c>
      <c r="G418" t="s">
        <v>279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4.8434408895559004E-3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 t="s">
        <v>1088</v>
      </c>
    </row>
    <row r="419" spans="1:40" x14ac:dyDescent="0.2">
      <c r="A419" t="s">
        <v>1089</v>
      </c>
      <c r="B419" t="s">
        <v>93</v>
      </c>
      <c r="C419" t="s">
        <v>94</v>
      </c>
      <c r="D419" t="s">
        <v>95</v>
      </c>
      <c r="E419" t="s">
        <v>96</v>
      </c>
      <c r="F419" t="s">
        <v>97</v>
      </c>
      <c r="G419" t="s">
        <v>98</v>
      </c>
      <c r="H419">
        <v>0</v>
      </c>
      <c r="I419">
        <v>0</v>
      </c>
      <c r="J419">
        <v>0</v>
      </c>
      <c r="K419">
        <v>3.4064779856360198E-4</v>
      </c>
      <c r="L419">
        <v>0</v>
      </c>
      <c r="M419">
        <v>1.11147702947472E-3</v>
      </c>
      <c r="N419">
        <v>2.0120724346076499E-3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3.4108738658844399E-4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 t="s">
        <v>1090</v>
      </c>
    </row>
    <row r="420" spans="1:40" x14ac:dyDescent="0.2">
      <c r="A420" t="s">
        <v>1091</v>
      </c>
      <c r="B420" t="s">
        <v>93</v>
      </c>
      <c r="C420" t="s">
        <v>118</v>
      </c>
      <c r="D420" t="s">
        <v>119</v>
      </c>
      <c r="E420" t="s">
        <v>120</v>
      </c>
      <c r="F420" t="s">
        <v>147</v>
      </c>
      <c r="G420" t="s">
        <v>148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4.4884692772016697E-3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3.6778227289444601E-4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 t="s">
        <v>1092</v>
      </c>
    </row>
    <row r="421" spans="1:40" x14ac:dyDescent="0.2">
      <c r="A421" t="s">
        <v>1093</v>
      </c>
      <c r="B421" t="s">
        <v>93</v>
      </c>
      <c r="C421" t="s">
        <v>94</v>
      </c>
      <c r="D421" t="s">
        <v>132</v>
      </c>
      <c r="E421" t="s">
        <v>133</v>
      </c>
      <c r="F421" t="s">
        <v>134</v>
      </c>
      <c r="G421" t="s">
        <v>744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2.2328073831497501E-3</v>
      </c>
      <c r="S421">
        <v>3.9924409784142001E-4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1.3524936601859701E-3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 t="s">
        <v>1094</v>
      </c>
    </row>
    <row r="422" spans="1:40" x14ac:dyDescent="0.2">
      <c r="A422" t="s">
        <v>1095</v>
      </c>
      <c r="B422" t="s">
        <v>93</v>
      </c>
      <c r="C422" t="s">
        <v>94</v>
      </c>
      <c r="D422" t="s">
        <v>95</v>
      </c>
      <c r="E422" t="s">
        <v>96</v>
      </c>
      <c r="F422" t="s">
        <v>97</v>
      </c>
      <c r="G422" t="s">
        <v>115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1.5905837442341301E-3</v>
      </c>
      <c r="AK422">
        <v>0</v>
      </c>
      <c r="AL422">
        <v>0</v>
      </c>
      <c r="AM422">
        <v>0</v>
      </c>
      <c r="AN422" t="s">
        <v>1096</v>
      </c>
    </row>
    <row r="423" spans="1:40" x14ac:dyDescent="0.2">
      <c r="A423" t="s">
        <v>1097</v>
      </c>
      <c r="B423" t="s">
        <v>93</v>
      </c>
      <c r="C423" t="s">
        <v>94</v>
      </c>
      <c r="D423" t="s">
        <v>132</v>
      </c>
      <c r="E423" t="s">
        <v>133</v>
      </c>
      <c r="F423" t="s">
        <v>134</v>
      </c>
      <c r="G423" t="s">
        <v>349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2.4359245922474099E-3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 t="s">
        <v>1098</v>
      </c>
    </row>
    <row r="424" spans="1:40" x14ac:dyDescent="0.2">
      <c r="A424" t="s">
        <v>1099</v>
      </c>
      <c r="B424" t="s">
        <v>93</v>
      </c>
      <c r="C424" t="s">
        <v>94</v>
      </c>
      <c r="D424" t="s">
        <v>132</v>
      </c>
      <c r="E424" t="s">
        <v>205</v>
      </c>
      <c r="F424" t="s">
        <v>224</v>
      </c>
      <c r="G424" t="s">
        <v>417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8.4023380418899209E-3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 t="s">
        <v>1100</v>
      </c>
    </row>
    <row r="425" spans="1:40" x14ac:dyDescent="0.2">
      <c r="A425" t="s">
        <v>1101</v>
      </c>
      <c r="B425" t="s">
        <v>93</v>
      </c>
      <c r="C425" t="s">
        <v>94</v>
      </c>
      <c r="D425" t="s">
        <v>95</v>
      </c>
      <c r="E425" t="s">
        <v>212</v>
      </c>
      <c r="F425" t="s">
        <v>310</v>
      </c>
      <c r="G425" t="s">
        <v>1102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6.9346753581264503E-4</v>
      </c>
      <c r="AF425">
        <v>5.6298847529474101E-4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 t="s">
        <v>1103</v>
      </c>
    </row>
    <row r="426" spans="1:40" x14ac:dyDescent="0.2">
      <c r="A426" t="s">
        <v>1104</v>
      </c>
      <c r="B426" t="s">
        <v>93</v>
      </c>
      <c r="C426" t="s">
        <v>94</v>
      </c>
      <c r="D426" t="s">
        <v>132</v>
      </c>
      <c r="E426" t="s">
        <v>133</v>
      </c>
      <c r="F426" t="s">
        <v>134</v>
      </c>
      <c r="G426" t="s">
        <v>153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2.2992392223161501E-3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 t="s">
        <v>1105</v>
      </c>
    </row>
    <row r="427" spans="1:40" x14ac:dyDescent="0.2">
      <c r="A427" t="s">
        <v>1106</v>
      </c>
      <c r="B427" t="s">
        <v>93</v>
      </c>
      <c r="C427" t="s">
        <v>118</v>
      </c>
      <c r="D427" t="s">
        <v>119</v>
      </c>
      <c r="E427" t="s">
        <v>120</v>
      </c>
      <c r="F427" t="s">
        <v>147</v>
      </c>
      <c r="G427" t="s">
        <v>148</v>
      </c>
      <c r="H427">
        <v>0</v>
      </c>
      <c r="I427">
        <v>0</v>
      </c>
      <c r="J427">
        <v>0</v>
      </c>
      <c r="K427">
        <v>2.5548584892270103E-4</v>
      </c>
      <c r="L427">
        <v>0</v>
      </c>
      <c r="M427">
        <v>0</v>
      </c>
      <c r="N427">
        <v>6.1909921064850603E-4</v>
      </c>
      <c r="O427">
        <v>0</v>
      </c>
      <c r="P427">
        <v>0</v>
      </c>
      <c r="Q427">
        <v>0</v>
      </c>
      <c r="R427">
        <v>2.9770765108663299E-4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4.4008919140945898E-4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4.9562200561704896E-4</v>
      </c>
      <c r="AM427">
        <v>0</v>
      </c>
      <c r="AN427" t="s">
        <v>1107</v>
      </c>
    </row>
    <row r="428" spans="1:40" x14ac:dyDescent="0.2">
      <c r="A428" t="s">
        <v>1108</v>
      </c>
      <c r="B428" t="s">
        <v>93</v>
      </c>
      <c r="C428" t="s">
        <v>769</v>
      </c>
      <c r="D428" t="s">
        <v>770</v>
      </c>
      <c r="E428" t="s">
        <v>771</v>
      </c>
      <c r="F428" t="s">
        <v>772</v>
      </c>
      <c r="G428" t="s">
        <v>772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4.6432440798637999E-4</v>
      </c>
      <c r="O428">
        <v>0</v>
      </c>
      <c r="P428">
        <v>1.3393828793383401E-4</v>
      </c>
      <c r="Q428">
        <v>0</v>
      </c>
      <c r="R428">
        <v>0</v>
      </c>
      <c r="S428">
        <v>0</v>
      </c>
      <c r="T428">
        <v>0</v>
      </c>
      <c r="U428">
        <v>2.64207138396503E-4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1.28723795513056E-3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 t="s">
        <v>1109</v>
      </c>
    </row>
    <row r="429" spans="1:40" x14ac:dyDescent="0.2">
      <c r="A429" t="s">
        <v>1110</v>
      </c>
      <c r="B429" t="s">
        <v>93</v>
      </c>
      <c r="C429" t="s">
        <v>94</v>
      </c>
      <c r="D429" t="s">
        <v>132</v>
      </c>
      <c r="E429" t="s">
        <v>133</v>
      </c>
      <c r="F429" t="s">
        <v>134</v>
      </c>
      <c r="G429" t="s">
        <v>1111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1.1217331614458599E-3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 t="s">
        <v>1112</v>
      </c>
    </row>
    <row r="430" spans="1:40" x14ac:dyDescent="0.2">
      <c r="A430" t="s">
        <v>1113</v>
      </c>
      <c r="B430" t="s">
        <v>93</v>
      </c>
      <c r="C430" t="s">
        <v>94</v>
      </c>
      <c r="D430" t="s">
        <v>132</v>
      </c>
      <c r="E430" t="s">
        <v>133</v>
      </c>
      <c r="F430" t="s">
        <v>134</v>
      </c>
      <c r="G430" t="s">
        <v>279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9.3674725666874803E-4</v>
      </c>
      <c r="R430">
        <v>0</v>
      </c>
      <c r="S430">
        <v>0</v>
      </c>
      <c r="T430">
        <v>1.62394972816494E-3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 t="s">
        <v>1114</v>
      </c>
    </row>
    <row r="431" spans="1:40" x14ac:dyDescent="0.2">
      <c r="A431" t="s">
        <v>1115</v>
      </c>
      <c r="B431" t="s">
        <v>93</v>
      </c>
      <c r="C431" t="s">
        <v>94</v>
      </c>
      <c r="D431" t="s">
        <v>132</v>
      </c>
      <c r="E431" t="s">
        <v>205</v>
      </c>
      <c r="F431" t="s">
        <v>224</v>
      </c>
      <c r="G431" t="s">
        <v>997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4.4607012222321399E-4</v>
      </c>
      <c r="R431">
        <v>0</v>
      </c>
      <c r="S431">
        <v>5.3232546378856002E-4</v>
      </c>
      <c r="T431">
        <v>0</v>
      </c>
      <c r="U431">
        <v>1.6813181534322899E-4</v>
      </c>
      <c r="V431">
        <v>3.7693177534866201E-4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6.4361897756528099E-4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 t="s">
        <v>1116</v>
      </c>
    </row>
    <row r="432" spans="1:40" x14ac:dyDescent="0.2">
      <c r="A432" t="s">
        <v>1117</v>
      </c>
      <c r="B432" t="s">
        <v>93</v>
      </c>
      <c r="C432" t="s">
        <v>94</v>
      </c>
      <c r="D432" t="s">
        <v>95</v>
      </c>
      <c r="E432" t="s">
        <v>96</v>
      </c>
      <c r="F432" t="s">
        <v>1118</v>
      </c>
      <c r="G432" t="s">
        <v>1119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1.0590976488032199E-4</v>
      </c>
      <c r="U432">
        <v>1.9215064610654799E-4</v>
      </c>
      <c r="V432">
        <v>0</v>
      </c>
      <c r="W432">
        <v>0</v>
      </c>
      <c r="X432">
        <v>5.8678558854594498E-4</v>
      </c>
      <c r="Y432">
        <v>1.4470994699998201E-4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3.3512724978808101E-4</v>
      </c>
      <c r="AH432">
        <v>2.4589012224251799E-4</v>
      </c>
      <c r="AI432">
        <v>0</v>
      </c>
      <c r="AJ432">
        <v>0</v>
      </c>
      <c r="AK432">
        <v>0</v>
      </c>
      <c r="AL432">
        <v>4.5056545965186299E-5</v>
      </c>
      <c r="AM432">
        <v>0</v>
      </c>
      <c r="AN432" t="s">
        <v>1120</v>
      </c>
    </row>
    <row r="433" spans="1:40" x14ac:dyDescent="0.2">
      <c r="A433" t="s">
        <v>1121</v>
      </c>
      <c r="B433" t="s">
        <v>93</v>
      </c>
      <c r="C433" t="s">
        <v>118</v>
      </c>
      <c r="D433" t="s">
        <v>119</v>
      </c>
      <c r="E433" t="s">
        <v>120</v>
      </c>
      <c r="F433" t="s">
        <v>121</v>
      </c>
      <c r="G433" t="s">
        <v>122</v>
      </c>
      <c r="H433">
        <v>4.8142018955920002E-4</v>
      </c>
      <c r="I433">
        <v>0</v>
      </c>
      <c r="J433">
        <v>2.2355360815523599E-5</v>
      </c>
      <c r="K433">
        <v>0</v>
      </c>
      <c r="L433">
        <v>1.49818345256377E-4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4.8037661526636903E-5</v>
      </c>
      <c r="V433">
        <v>0</v>
      </c>
      <c r="W433">
        <v>1.10995182809066E-4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1.01437024513948E-4</v>
      </c>
      <c r="AD433">
        <v>4.5972784111805801E-4</v>
      </c>
      <c r="AE433">
        <v>0</v>
      </c>
      <c r="AF433">
        <v>0</v>
      </c>
      <c r="AG433">
        <v>0</v>
      </c>
      <c r="AH433">
        <v>2.8101728256287799E-4</v>
      </c>
      <c r="AI433">
        <v>0</v>
      </c>
      <c r="AJ433">
        <v>2.4994887409393498E-4</v>
      </c>
      <c r="AK433">
        <v>0</v>
      </c>
      <c r="AL433">
        <v>0</v>
      </c>
      <c r="AM433">
        <v>0</v>
      </c>
      <c r="AN433" t="s">
        <v>1122</v>
      </c>
    </row>
    <row r="434" spans="1:40" x14ac:dyDescent="0.2">
      <c r="A434" t="s">
        <v>1123</v>
      </c>
      <c r="B434" t="s">
        <v>93</v>
      </c>
      <c r="C434" t="s">
        <v>94</v>
      </c>
      <c r="D434" t="s">
        <v>132</v>
      </c>
      <c r="E434" t="s">
        <v>205</v>
      </c>
      <c r="F434" t="s">
        <v>206</v>
      </c>
      <c r="G434" t="s">
        <v>386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2.2947115724069799E-3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 t="s">
        <v>1124</v>
      </c>
    </row>
    <row r="435" spans="1:40" x14ac:dyDescent="0.2">
      <c r="A435" t="s">
        <v>1125</v>
      </c>
      <c r="B435" t="s">
        <v>93</v>
      </c>
      <c r="C435" t="s">
        <v>94</v>
      </c>
      <c r="D435" t="s">
        <v>132</v>
      </c>
      <c r="E435" t="s">
        <v>577</v>
      </c>
      <c r="F435" t="s">
        <v>578</v>
      </c>
      <c r="G435" t="s">
        <v>578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2.1181952976064402E-3</v>
      </c>
      <c r="U435">
        <v>0</v>
      </c>
      <c r="V435">
        <v>0</v>
      </c>
      <c r="W435">
        <v>0</v>
      </c>
      <c r="X435">
        <v>1.46696397136486E-4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 t="s">
        <v>1126</v>
      </c>
    </row>
    <row r="436" spans="1:40" x14ac:dyDescent="0.2">
      <c r="A436" t="s">
        <v>1127</v>
      </c>
      <c r="B436" t="s">
        <v>93</v>
      </c>
      <c r="C436" t="s">
        <v>94</v>
      </c>
      <c r="D436" t="s">
        <v>132</v>
      </c>
      <c r="E436" t="s">
        <v>133</v>
      </c>
      <c r="F436" t="s">
        <v>134</v>
      </c>
      <c r="G436" t="s">
        <v>138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5.6485207936171698E-4</v>
      </c>
      <c r="U436">
        <v>0</v>
      </c>
      <c r="V436">
        <v>0</v>
      </c>
      <c r="W436">
        <v>0</v>
      </c>
      <c r="X436">
        <v>4.1074991198216201E-4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1.2294506112125901E-3</v>
      </c>
      <c r="AI436">
        <v>0</v>
      </c>
      <c r="AJ436">
        <v>0</v>
      </c>
      <c r="AK436">
        <v>0</v>
      </c>
      <c r="AL436">
        <v>0</v>
      </c>
      <c r="AM436">
        <v>0</v>
      </c>
      <c r="AN436" t="s">
        <v>1128</v>
      </c>
    </row>
    <row r="437" spans="1:40" x14ac:dyDescent="0.2">
      <c r="A437" t="s">
        <v>1129</v>
      </c>
      <c r="B437" t="s">
        <v>93</v>
      </c>
      <c r="C437" t="s">
        <v>94</v>
      </c>
      <c r="D437" t="s">
        <v>132</v>
      </c>
      <c r="E437" t="s">
        <v>133</v>
      </c>
      <c r="F437" t="s">
        <v>134</v>
      </c>
      <c r="G437" t="s">
        <v>236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2.2832654208233801E-3</v>
      </c>
      <c r="AI437">
        <v>0</v>
      </c>
      <c r="AJ437">
        <v>0</v>
      </c>
      <c r="AK437">
        <v>0</v>
      </c>
      <c r="AL437">
        <v>0</v>
      </c>
      <c r="AM437">
        <v>0</v>
      </c>
      <c r="AN437" t="s">
        <v>1130</v>
      </c>
    </row>
    <row r="438" spans="1:40" x14ac:dyDescent="0.2">
      <c r="A438" t="s">
        <v>1131</v>
      </c>
      <c r="B438" t="s">
        <v>93</v>
      </c>
      <c r="C438" t="s">
        <v>118</v>
      </c>
      <c r="D438" t="s">
        <v>119</v>
      </c>
      <c r="E438" t="s">
        <v>120</v>
      </c>
      <c r="F438" t="s">
        <v>147</v>
      </c>
      <c r="G438" t="s">
        <v>148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1.0715063034706801E-3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 t="s">
        <v>1132</v>
      </c>
    </row>
    <row r="439" spans="1:40" x14ac:dyDescent="0.2">
      <c r="A439" t="s">
        <v>1133</v>
      </c>
      <c r="B439" t="s">
        <v>93</v>
      </c>
      <c r="C439" t="s">
        <v>94</v>
      </c>
      <c r="D439" t="s">
        <v>95</v>
      </c>
      <c r="E439" t="s">
        <v>212</v>
      </c>
      <c r="F439" t="s">
        <v>310</v>
      </c>
      <c r="G439" t="s">
        <v>324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4.4398073123626401E-5</v>
      </c>
      <c r="X439">
        <v>0</v>
      </c>
      <c r="Y439">
        <v>3.6177486749995503E-5</v>
      </c>
      <c r="Z439">
        <v>0</v>
      </c>
      <c r="AA439">
        <v>0</v>
      </c>
      <c r="AB439">
        <v>0</v>
      </c>
      <c r="AC439">
        <v>3.38123415046492E-5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7.2729065739679305E-4</v>
      </c>
      <c r="AJ439">
        <v>0</v>
      </c>
      <c r="AK439">
        <v>0</v>
      </c>
      <c r="AL439">
        <v>0</v>
      </c>
      <c r="AM439">
        <v>0</v>
      </c>
      <c r="AN439" t="s">
        <v>1134</v>
      </c>
    </row>
    <row r="440" spans="1:40" x14ac:dyDescent="0.2">
      <c r="A440" t="s">
        <v>1135</v>
      </c>
      <c r="B440" t="s">
        <v>93</v>
      </c>
      <c r="C440" t="s">
        <v>94</v>
      </c>
      <c r="D440" t="s">
        <v>132</v>
      </c>
      <c r="E440" t="s">
        <v>205</v>
      </c>
      <c r="F440" t="s">
        <v>224</v>
      </c>
      <c r="G440" t="s">
        <v>656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2.05829079532356E-4</v>
      </c>
      <c r="N440">
        <v>0</v>
      </c>
      <c r="O440">
        <v>0</v>
      </c>
      <c r="P440">
        <v>0</v>
      </c>
      <c r="Q440">
        <v>6.6910518333482001E-4</v>
      </c>
      <c r="R440">
        <v>0</v>
      </c>
      <c r="S440">
        <v>3.1939527827313602E-4</v>
      </c>
      <c r="T440">
        <v>8.82581374002683E-4</v>
      </c>
      <c r="U440">
        <v>0</v>
      </c>
      <c r="V440">
        <v>0</v>
      </c>
      <c r="W440">
        <v>1.3319421937087899E-4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 t="s">
        <v>1136</v>
      </c>
    </row>
    <row r="441" spans="1:40" x14ac:dyDescent="0.2">
      <c r="A441" t="s">
        <v>1137</v>
      </c>
      <c r="B441" t="s">
        <v>93</v>
      </c>
      <c r="C441" t="s">
        <v>94</v>
      </c>
      <c r="D441" t="s">
        <v>132</v>
      </c>
      <c r="E441" t="s">
        <v>205</v>
      </c>
      <c r="F441" t="s">
        <v>224</v>
      </c>
      <c r="G441" t="s">
        <v>417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3.8693700665531699E-4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1.62299239222316E-3</v>
      </c>
      <c r="AD441">
        <v>0</v>
      </c>
      <c r="AE441">
        <v>0</v>
      </c>
      <c r="AF441">
        <v>0</v>
      </c>
      <c r="AG441">
        <v>1.77420308711337E-4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 t="s">
        <v>1138</v>
      </c>
    </row>
    <row r="442" spans="1:40" x14ac:dyDescent="0.2">
      <c r="A442" t="s">
        <v>1139</v>
      </c>
      <c r="B442" t="s">
        <v>93</v>
      </c>
      <c r="C442" t="s">
        <v>94</v>
      </c>
      <c r="D442" t="s">
        <v>132</v>
      </c>
      <c r="E442" t="s">
        <v>133</v>
      </c>
      <c r="F442" t="s">
        <v>134</v>
      </c>
      <c r="G442" t="s">
        <v>349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8.8796146247252896E-4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3.3812341504649198E-4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2.72671499011566E-4</v>
      </c>
      <c r="AK442">
        <v>0</v>
      </c>
      <c r="AL442">
        <v>0</v>
      </c>
      <c r="AM442">
        <v>0</v>
      </c>
      <c r="AN442" t="s">
        <v>1140</v>
      </c>
    </row>
    <row r="443" spans="1:40" x14ac:dyDescent="0.2">
      <c r="A443" t="s">
        <v>1141</v>
      </c>
      <c r="B443" t="s">
        <v>93</v>
      </c>
      <c r="C443" t="s">
        <v>94</v>
      </c>
      <c r="D443" t="s">
        <v>132</v>
      </c>
      <c r="E443" t="s">
        <v>133</v>
      </c>
      <c r="F443" t="s">
        <v>134</v>
      </c>
      <c r="G443" t="s">
        <v>279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5.5249543772706701E-4</v>
      </c>
      <c r="Q443">
        <v>0</v>
      </c>
      <c r="R443">
        <v>1.0419767788032201E-3</v>
      </c>
      <c r="S443">
        <v>5.5894173697798805E-4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 t="s">
        <v>1142</v>
      </c>
    </row>
    <row r="444" spans="1:40" x14ac:dyDescent="0.2">
      <c r="A444" t="s">
        <v>1143</v>
      </c>
      <c r="B444" t="s">
        <v>93</v>
      </c>
      <c r="C444" t="s">
        <v>94</v>
      </c>
      <c r="D444" t="s">
        <v>132</v>
      </c>
      <c r="E444" t="s">
        <v>205</v>
      </c>
      <c r="F444" t="s">
        <v>206</v>
      </c>
      <c r="G444" t="s">
        <v>429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8.2136435278708903E-4</v>
      </c>
      <c r="X444">
        <v>0</v>
      </c>
      <c r="Y444">
        <v>0</v>
      </c>
      <c r="Z444">
        <v>0</v>
      </c>
      <c r="AA444">
        <v>2.9225523623964901E-3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 t="s">
        <v>1144</v>
      </c>
    </row>
    <row r="445" spans="1:40" x14ac:dyDescent="0.2">
      <c r="A445" t="s">
        <v>1145</v>
      </c>
      <c r="B445" t="s">
        <v>93</v>
      </c>
      <c r="C445" t="s">
        <v>94</v>
      </c>
      <c r="D445" t="s">
        <v>132</v>
      </c>
      <c r="E445" t="s">
        <v>133</v>
      </c>
      <c r="F445" t="s">
        <v>134</v>
      </c>
      <c r="G445" t="s">
        <v>1111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9.8779487351202894E-4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 t="s">
        <v>1146</v>
      </c>
    </row>
    <row r="446" spans="1:40" x14ac:dyDescent="0.2">
      <c r="A446" t="s">
        <v>1147</v>
      </c>
      <c r="B446" t="s">
        <v>93</v>
      </c>
      <c r="C446" t="s">
        <v>94</v>
      </c>
      <c r="D446" t="s">
        <v>132</v>
      </c>
      <c r="E446" t="s">
        <v>205</v>
      </c>
      <c r="F446" t="s">
        <v>224</v>
      </c>
      <c r="G446" t="s">
        <v>861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7.53402869627819E-4</v>
      </c>
      <c r="Q446">
        <v>0</v>
      </c>
      <c r="R446">
        <v>0</v>
      </c>
      <c r="S446">
        <v>3.7262782465199198E-4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 t="s">
        <v>1148</v>
      </c>
    </row>
    <row r="447" spans="1:40" x14ac:dyDescent="0.2">
      <c r="A447" t="s">
        <v>1149</v>
      </c>
      <c r="B447" t="s">
        <v>93</v>
      </c>
      <c r="C447" t="s">
        <v>94</v>
      </c>
      <c r="D447" t="s">
        <v>132</v>
      </c>
      <c r="E447" t="s">
        <v>205</v>
      </c>
      <c r="F447" t="s">
        <v>224</v>
      </c>
      <c r="G447" t="s">
        <v>417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2.6787657586766899E-4</v>
      </c>
      <c r="Q447">
        <v>0</v>
      </c>
      <c r="R447">
        <v>5.9541530217326597E-4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1.17357117709189E-4</v>
      </c>
      <c r="Y447">
        <v>4.7030732774994101E-4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1.35169637895559E-4</v>
      </c>
      <c r="AM447">
        <v>0</v>
      </c>
      <c r="AN447" t="s">
        <v>1150</v>
      </c>
    </row>
    <row r="448" spans="1:40" x14ac:dyDescent="0.2">
      <c r="A448" t="s">
        <v>1151</v>
      </c>
      <c r="B448" t="s">
        <v>93</v>
      </c>
      <c r="C448" t="s">
        <v>94</v>
      </c>
      <c r="D448" t="s">
        <v>132</v>
      </c>
      <c r="E448" t="s">
        <v>133</v>
      </c>
      <c r="F448" t="s">
        <v>134</v>
      </c>
      <c r="G448" t="s">
        <v>536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6.5553930714537805E-4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1.0808473843493299E-3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 t="s">
        <v>1152</v>
      </c>
    </row>
    <row r="449" spans="1:40" x14ac:dyDescent="0.2">
      <c r="A449" t="s">
        <v>1153</v>
      </c>
      <c r="B449" t="s">
        <v>93</v>
      </c>
      <c r="C449" t="s">
        <v>94</v>
      </c>
      <c r="D449" t="s">
        <v>132</v>
      </c>
      <c r="E449" t="s">
        <v>133</v>
      </c>
      <c r="F449" t="s">
        <v>134</v>
      </c>
      <c r="G449" t="s">
        <v>1010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2.2749576233383902E-3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2.4589012224251799E-4</v>
      </c>
      <c r="AI449">
        <v>0</v>
      </c>
      <c r="AJ449">
        <v>0</v>
      </c>
      <c r="AK449">
        <v>0</v>
      </c>
      <c r="AL449">
        <v>0</v>
      </c>
      <c r="AM449">
        <v>0</v>
      </c>
      <c r="AN449" t="s">
        <v>1154</v>
      </c>
    </row>
    <row r="450" spans="1:40" x14ac:dyDescent="0.2">
      <c r="A450" t="s">
        <v>1155</v>
      </c>
      <c r="B450" t="s">
        <v>93</v>
      </c>
      <c r="C450" t="s">
        <v>94</v>
      </c>
      <c r="D450" t="s">
        <v>132</v>
      </c>
      <c r="E450" t="s">
        <v>133</v>
      </c>
      <c r="F450" t="s">
        <v>134</v>
      </c>
      <c r="G450" t="s">
        <v>153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1.5437438449868201E-3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 t="s">
        <v>1156</v>
      </c>
    </row>
    <row r="451" spans="1:40" x14ac:dyDescent="0.2">
      <c r="A451" t="s">
        <v>1157</v>
      </c>
      <c r="B451" t="s">
        <v>93</v>
      </c>
      <c r="C451" t="s">
        <v>94</v>
      </c>
      <c r="D451" t="s">
        <v>132</v>
      </c>
      <c r="E451" t="s">
        <v>133</v>
      </c>
      <c r="F451" t="s">
        <v>134</v>
      </c>
      <c r="G451" t="s">
        <v>135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1.2389553650027699E-3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1.39324277255312E-3</v>
      </c>
      <c r="AL451">
        <v>0</v>
      </c>
      <c r="AM451">
        <v>0</v>
      </c>
      <c r="AN451" t="s">
        <v>1158</v>
      </c>
    </row>
    <row r="452" spans="1:40" x14ac:dyDescent="0.2">
      <c r="A452" t="s">
        <v>1159</v>
      </c>
      <c r="B452" t="s">
        <v>93</v>
      </c>
      <c r="C452" t="s">
        <v>94</v>
      </c>
      <c r="D452" t="s">
        <v>132</v>
      </c>
      <c r="E452" t="s">
        <v>133</v>
      </c>
      <c r="F452" t="s">
        <v>134</v>
      </c>
      <c r="G452" t="s">
        <v>138</v>
      </c>
      <c r="H452">
        <v>3.3097638032195001E-4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2.2303506111160699E-4</v>
      </c>
      <c r="R452">
        <v>0</v>
      </c>
      <c r="S452">
        <v>0</v>
      </c>
      <c r="T452">
        <v>0</v>
      </c>
      <c r="U452">
        <v>1.4411298457991099E-4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3.7193575655114101E-4</v>
      </c>
      <c r="AD452">
        <v>0</v>
      </c>
      <c r="AE452">
        <v>0</v>
      </c>
      <c r="AF452">
        <v>0</v>
      </c>
      <c r="AG452">
        <v>3.1541388215348802E-4</v>
      </c>
      <c r="AH452">
        <v>0</v>
      </c>
      <c r="AI452">
        <v>0</v>
      </c>
      <c r="AJ452">
        <v>1.8178099934104401E-4</v>
      </c>
      <c r="AK452">
        <v>0</v>
      </c>
      <c r="AL452">
        <v>0</v>
      </c>
      <c r="AM452">
        <v>0</v>
      </c>
      <c r="AN452" t="s">
        <v>1160</v>
      </c>
    </row>
    <row r="453" spans="1:40" x14ac:dyDescent="0.2">
      <c r="A453" t="s">
        <v>1161</v>
      </c>
      <c r="B453" t="s">
        <v>93</v>
      </c>
      <c r="C453" t="s">
        <v>118</v>
      </c>
      <c r="D453" t="s">
        <v>119</v>
      </c>
      <c r="E453" t="s">
        <v>120</v>
      </c>
      <c r="F453" t="s">
        <v>143</v>
      </c>
      <c r="G453" t="s">
        <v>144</v>
      </c>
      <c r="H453">
        <v>0</v>
      </c>
      <c r="I453">
        <v>0</v>
      </c>
      <c r="J453">
        <v>4.4710721631047097E-4</v>
      </c>
      <c r="K453">
        <v>0</v>
      </c>
      <c r="L453">
        <v>0</v>
      </c>
      <c r="M453">
        <v>0</v>
      </c>
      <c r="N453">
        <v>1.7025228292833899E-3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4.2363905952128798E-4</v>
      </c>
      <c r="U453">
        <v>0</v>
      </c>
      <c r="V453">
        <v>0</v>
      </c>
      <c r="W453">
        <v>6.6597109685439699E-5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 t="s">
        <v>1162</v>
      </c>
    </row>
    <row r="454" spans="1:40" x14ac:dyDescent="0.2">
      <c r="A454" t="s">
        <v>1163</v>
      </c>
      <c r="B454" t="s">
        <v>93</v>
      </c>
      <c r="C454" t="s">
        <v>94</v>
      </c>
      <c r="D454" t="s">
        <v>132</v>
      </c>
      <c r="E454" t="s">
        <v>133</v>
      </c>
      <c r="F454" t="s">
        <v>134</v>
      </c>
      <c r="G454" t="s">
        <v>228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1.6504594522258899E-3</v>
      </c>
      <c r="R454">
        <v>0</v>
      </c>
      <c r="S454">
        <v>0</v>
      </c>
      <c r="T454">
        <v>0</v>
      </c>
      <c r="U454">
        <v>4.8037661526636902E-4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 t="s">
        <v>1164</v>
      </c>
    </row>
    <row r="455" spans="1:40" x14ac:dyDescent="0.2">
      <c r="A455" t="s">
        <v>1165</v>
      </c>
      <c r="B455" t="s">
        <v>93</v>
      </c>
      <c r="C455" t="s">
        <v>94</v>
      </c>
      <c r="D455" t="s">
        <v>132</v>
      </c>
      <c r="E455" t="s">
        <v>577</v>
      </c>
      <c r="F455" t="s">
        <v>578</v>
      </c>
      <c r="G455" t="s">
        <v>578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1.11517530555803E-3</v>
      </c>
      <c r="R455">
        <v>0</v>
      </c>
      <c r="S455">
        <v>0</v>
      </c>
      <c r="T455">
        <v>1.1297041587234301E-3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 t="s">
        <v>1166</v>
      </c>
    </row>
    <row r="456" spans="1:40" x14ac:dyDescent="0.2">
      <c r="A456" t="s">
        <v>1167</v>
      </c>
      <c r="B456" t="s">
        <v>93</v>
      </c>
      <c r="C456" t="s">
        <v>94</v>
      </c>
      <c r="D456" t="s">
        <v>132</v>
      </c>
      <c r="E456" t="s">
        <v>133</v>
      </c>
      <c r="F456" t="s">
        <v>134</v>
      </c>
      <c r="G456" t="s">
        <v>1168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1.0259612811133901E-3</v>
      </c>
      <c r="R456">
        <v>0</v>
      </c>
      <c r="S456">
        <v>5.3232546378856002E-4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2.1026388117086899E-4</v>
      </c>
      <c r="AM456">
        <v>0</v>
      </c>
      <c r="AN456" t="s">
        <v>1169</v>
      </c>
    </row>
    <row r="457" spans="1:40" x14ac:dyDescent="0.2">
      <c r="A457" t="s">
        <v>1170</v>
      </c>
      <c r="B457" t="s">
        <v>93</v>
      </c>
      <c r="C457" t="s">
        <v>94</v>
      </c>
      <c r="D457" t="s">
        <v>132</v>
      </c>
      <c r="E457" t="s">
        <v>133</v>
      </c>
      <c r="F457" t="s">
        <v>134</v>
      </c>
      <c r="G457" t="s">
        <v>889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8.4753323222410597E-4</v>
      </c>
      <c r="R457">
        <v>0</v>
      </c>
      <c r="S457">
        <v>0</v>
      </c>
      <c r="T457">
        <v>0</v>
      </c>
      <c r="U457">
        <v>9.1271556900610095E-4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 t="s">
        <v>1171</v>
      </c>
    </row>
    <row r="458" spans="1:40" x14ac:dyDescent="0.2">
      <c r="A458" t="s">
        <v>1172</v>
      </c>
      <c r="B458" t="s">
        <v>93</v>
      </c>
      <c r="C458" t="s">
        <v>94</v>
      </c>
      <c r="D458" t="s">
        <v>132</v>
      </c>
      <c r="E458" t="s">
        <v>133</v>
      </c>
      <c r="F458" t="s">
        <v>134</v>
      </c>
      <c r="G458" t="s">
        <v>397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1.9273034657649999E-3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 t="s">
        <v>1173</v>
      </c>
    </row>
    <row r="459" spans="1:40" x14ac:dyDescent="0.2">
      <c r="A459" t="s">
        <v>1174</v>
      </c>
      <c r="B459" t="s">
        <v>93</v>
      </c>
      <c r="C459" t="s">
        <v>94</v>
      </c>
      <c r="D459" t="s">
        <v>132</v>
      </c>
      <c r="E459" t="s">
        <v>507</v>
      </c>
      <c r="F459" t="s">
        <v>508</v>
      </c>
      <c r="G459" t="s">
        <v>509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1.7469657962486201E-3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 t="s">
        <v>1175</v>
      </c>
    </row>
    <row r="460" spans="1:40" x14ac:dyDescent="0.2">
      <c r="A460" t="s">
        <v>1176</v>
      </c>
      <c r="B460" t="s">
        <v>93</v>
      </c>
      <c r="C460" t="s">
        <v>94</v>
      </c>
      <c r="D460" t="s">
        <v>132</v>
      </c>
      <c r="E460" t="s">
        <v>133</v>
      </c>
      <c r="F460" t="s">
        <v>134</v>
      </c>
      <c r="G460" t="s">
        <v>279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1.9346850332765801E-3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1.0944009037633299E-3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 t="s">
        <v>1177</v>
      </c>
    </row>
    <row r="461" spans="1:40" x14ac:dyDescent="0.2">
      <c r="A461" t="s">
        <v>1178</v>
      </c>
      <c r="B461" t="s">
        <v>93</v>
      </c>
      <c r="C461" t="s">
        <v>94</v>
      </c>
      <c r="D461" t="s">
        <v>132</v>
      </c>
      <c r="E461" t="s">
        <v>205</v>
      </c>
      <c r="F461" t="s">
        <v>224</v>
      </c>
      <c r="G461" t="s">
        <v>583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8.4753323222410597E-4</v>
      </c>
      <c r="R461">
        <v>0</v>
      </c>
      <c r="S461">
        <v>0</v>
      </c>
      <c r="T461">
        <v>5.6485207936171698E-4</v>
      </c>
      <c r="U461">
        <v>0</v>
      </c>
      <c r="V461">
        <v>5.0257570046488196E-4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2.7583670467083498E-4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 t="s">
        <v>1179</v>
      </c>
    </row>
    <row r="462" spans="1:40" x14ac:dyDescent="0.2">
      <c r="A462" t="s">
        <v>1180</v>
      </c>
      <c r="B462" t="s">
        <v>93</v>
      </c>
      <c r="C462" t="s">
        <v>94</v>
      </c>
      <c r="D462" t="s">
        <v>132</v>
      </c>
      <c r="E462" t="s">
        <v>205</v>
      </c>
      <c r="F462" t="s">
        <v>206</v>
      </c>
      <c r="G462" t="s">
        <v>682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1.4905112986079701E-3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 t="s">
        <v>1181</v>
      </c>
    </row>
    <row r="463" spans="1:40" x14ac:dyDescent="0.2">
      <c r="A463" t="s">
        <v>1182</v>
      </c>
      <c r="B463" t="s">
        <v>93</v>
      </c>
      <c r="C463" t="s">
        <v>94</v>
      </c>
      <c r="D463" t="s">
        <v>132</v>
      </c>
      <c r="E463" t="s">
        <v>133</v>
      </c>
      <c r="F463" t="s">
        <v>134</v>
      </c>
      <c r="G463" t="s">
        <v>397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1.4905112986079701E-3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 t="s">
        <v>1183</v>
      </c>
    </row>
    <row r="464" spans="1:40" x14ac:dyDescent="0.2">
      <c r="A464" t="s">
        <v>1184</v>
      </c>
      <c r="B464" t="s">
        <v>93</v>
      </c>
      <c r="C464" t="s">
        <v>94</v>
      </c>
      <c r="D464" t="s">
        <v>132</v>
      </c>
      <c r="E464" t="s">
        <v>133</v>
      </c>
      <c r="F464" t="s">
        <v>134</v>
      </c>
      <c r="G464" t="s">
        <v>153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1.0129696289998701E-3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 t="s">
        <v>1185</v>
      </c>
    </row>
    <row r="465" spans="1:40" x14ac:dyDescent="0.2">
      <c r="A465" t="s">
        <v>1186</v>
      </c>
      <c r="B465" t="s">
        <v>93</v>
      </c>
      <c r="C465" t="s">
        <v>94</v>
      </c>
      <c r="D465" t="s">
        <v>95</v>
      </c>
      <c r="E465" t="s">
        <v>212</v>
      </c>
      <c r="F465" t="s">
        <v>213</v>
      </c>
      <c r="G465" t="s">
        <v>1187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3.12249085556249E-4</v>
      </c>
      <c r="R465">
        <v>0</v>
      </c>
      <c r="S465">
        <v>0</v>
      </c>
      <c r="T465">
        <v>0</v>
      </c>
      <c r="U465">
        <v>1.6813181534322899E-4</v>
      </c>
      <c r="V465">
        <v>0</v>
      </c>
      <c r="W465">
        <v>1.99791329056319E-4</v>
      </c>
      <c r="X465">
        <v>0</v>
      </c>
      <c r="Y465">
        <v>0</v>
      </c>
      <c r="Z465">
        <v>0</v>
      </c>
      <c r="AA465">
        <v>0</v>
      </c>
      <c r="AB465">
        <v>3.4108738658844399E-4</v>
      </c>
      <c r="AC465">
        <v>2.36686390532544E-4</v>
      </c>
      <c r="AD465">
        <v>0</v>
      </c>
      <c r="AE465">
        <v>0</v>
      </c>
      <c r="AF465">
        <v>0</v>
      </c>
      <c r="AG465">
        <v>2.7598714688430197E-4</v>
      </c>
      <c r="AH465">
        <v>0</v>
      </c>
      <c r="AI465">
        <v>0</v>
      </c>
      <c r="AJ465">
        <v>1.36335749505783E-4</v>
      </c>
      <c r="AK465">
        <v>0</v>
      </c>
      <c r="AL465">
        <v>0</v>
      </c>
      <c r="AM465">
        <v>0</v>
      </c>
      <c r="AN465" t="s">
        <v>1188</v>
      </c>
    </row>
    <row r="466" spans="1:40" x14ac:dyDescent="0.2">
      <c r="A466" t="s">
        <v>1189</v>
      </c>
      <c r="B466" t="s">
        <v>93</v>
      </c>
      <c r="C466" t="s">
        <v>94</v>
      </c>
      <c r="D466" t="s">
        <v>132</v>
      </c>
      <c r="E466" t="s">
        <v>205</v>
      </c>
      <c r="F466" t="s">
        <v>206</v>
      </c>
      <c r="G466" t="s">
        <v>207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1.16464386416575E-3</v>
      </c>
      <c r="AE466">
        <v>0</v>
      </c>
      <c r="AF466">
        <v>0</v>
      </c>
      <c r="AG466">
        <v>3.3512724978808101E-4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 t="s">
        <v>1190</v>
      </c>
    </row>
    <row r="467" spans="1:40" x14ac:dyDescent="0.2">
      <c r="A467" t="s">
        <v>1191</v>
      </c>
      <c r="B467" t="s">
        <v>93</v>
      </c>
      <c r="C467" t="s">
        <v>94</v>
      </c>
      <c r="D467" t="s">
        <v>132</v>
      </c>
      <c r="E467" t="s">
        <v>577</v>
      </c>
      <c r="F467" t="s">
        <v>578</v>
      </c>
      <c r="G467" t="s">
        <v>578</v>
      </c>
      <c r="H467">
        <v>0</v>
      </c>
      <c r="I467">
        <v>0</v>
      </c>
      <c r="J467">
        <v>2.6826432978628302E-4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4.1881308372073502E-4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9.80752727718524E-4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 t="s">
        <v>1192</v>
      </c>
    </row>
    <row r="468" spans="1:40" x14ac:dyDescent="0.2">
      <c r="A468" t="s">
        <v>1193</v>
      </c>
      <c r="B468" t="s">
        <v>93</v>
      </c>
      <c r="C468" t="s">
        <v>94</v>
      </c>
      <c r="D468" t="s">
        <v>132</v>
      </c>
      <c r="E468" t="s">
        <v>205</v>
      </c>
      <c r="F468" t="s">
        <v>224</v>
      </c>
      <c r="G468" t="s">
        <v>601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5.5468710604608901E-4</v>
      </c>
      <c r="P468">
        <v>0</v>
      </c>
      <c r="Q468">
        <v>0</v>
      </c>
      <c r="R468">
        <v>0</v>
      </c>
      <c r="S468">
        <v>0</v>
      </c>
      <c r="T468">
        <v>6.3545858928193205E-4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6.1395729585919895E-4</v>
      </c>
      <c r="AC468">
        <v>0</v>
      </c>
      <c r="AD468">
        <v>2.7583670467083498E-4</v>
      </c>
      <c r="AE468">
        <v>0</v>
      </c>
      <c r="AF468">
        <v>0</v>
      </c>
      <c r="AG468">
        <v>0</v>
      </c>
      <c r="AH468">
        <v>2.4589012224251799E-4</v>
      </c>
      <c r="AI468">
        <v>0</v>
      </c>
      <c r="AJ468">
        <v>0</v>
      </c>
      <c r="AK468">
        <v>0</v>
      </c>
      <c r="AL468">
        <v>0</v>
      </c>
      <c r="AM468">
        <v>0</v>
      </c>
      <c r="AN468" t="s">
        <v>1194</v>
      </c>
    </row>
    <row r="469" spans="1:40" x14ac:dyDescent="0.2">
      <c r="A469" t="s">
        <v>1195</v>
      </c>
      <c r="B469" t="s">
        <v>93</v>
      </c>
      <c r="C469" t="s">
        <v>94</v>
      </c>
      <c r="D469" t="s">
        <v>132</v>
      </c>
      <c r="E469" t="s">
        <v>205</v>
      </c>
      <c r="F469" t="s">
        <v>206</v>
      </c>
      <c r="G469" t="s">
        <v>429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1.5843210890740501E-3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 t="s">
        <v>1196</v>
      </c>
    </row>
    <row r="470" spans="1:40" x14ac:dyDescent="0.2">
      <c r="A470" t="s">
        <v>1197</v>
      </c>
      <c r="B470" t="s">
        <v>93</v>
      </c>
      <c r="C470" t="s">
        <v>94</v>
      </c>
      <c r="D470" t="s">
        <v>132</v>
      </c>
      <c r="E470" t="s">
        <v>133</v>
      </c>
      <c r="F470" t="s">
        <v>134</v>
      </c>
      <c r="G470" t="s">
        <v>349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3.6837437751551902E-3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 t="s">
        <v>1198</v>
      </c>
    </row>
    <row r="471" spans="1:40" x14ac:dyDescent="0.2">
      <c r="A471" t="s">
        <v>1199</v>
      </c>
      <c r="B471" t="s">
        <v>93</v>
      </c>
      <c r="C471" t="s">
        <v>94</v>
      </c>
      <c r="D471" t="s">
        <v>95</v>
      </c>
      <c r="E471" t="s">
        <v>96</v>
      </c>
      <c r="F471" t="s">
        <v>97</v>
      </c>
      <c r="G471" t="s">
        <v>125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8.11017827373354E-4</v>
      </c>
      <c r="AM471">
        <v>0</v>
      </c>
      <c r="AN471" t="s">
        <v>1200</v>
      </c>
    </row>
    <row r="472" spans="1:40" x14ac:dyDescent="0.2">
      <c r="A472" t="s">
        <v>1201</v>
      </c>
      <c r="B472" t="s">
        <v>93</v>
      </c>
      <c r="C472" t="s">
        <v>94</v>
      </c>
      <c r="D472" t="s">
        <v>132</v>
      </c>
      <c r="E472" t="s">
        <v>205</v>
      </c>
      <c r="F472" t="s">
        <v>206</v>
      </c>
      <c r="G472" t="s">
        <v>386</v>
      </c>
      <c r="H472">
        <v>4.8142018955920002E-4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8.8869673824278203E-4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 t="s">
        <v>1202</v>
      </c>
    </row>
    <row r="473" spans="1:40" x14ac:dyDescent="0.2">
      <c r="A473" t="s">
        <v>1203</v>
      </c>
      <c r="B473" t="s">
        <v>93</v>
      </c>
      <c r="C473" t="s">
        <v>94</v>
      </c>
      <c r="D473" t="s">
        <v>132</v>
      </c>
      <c r="E473" t="s">
        <v>133</v>
      </c>
      <c r="F473" t="s">
        <v>134</v>
      </c>
      <c r="G473" t="s">
        <v>236</v>
      </c>
      <c r="H473">
        <v>0</v>
      </c>
      <c r="I473">
        <v>0</v>
      </c>
      <c r="J473">
        <v>0</v>
      </c>
      <c r="K473">
        <v>0</v>
      </c>
      <c r="L473">
        <v>1.9850930746469898E-3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 t="s">
        <v>1204</v>
      </c>
    </row>
    <row r="474" spans="1:40" x14ac:dyDescent="0.2">
      <c r="A474" t="s">
        <v>1205</v>
      </c>
      <c r="B474" t="s">
        <v>93</v>
      </c>
      <c r="C474" t="s">
        <v>94</v>
      </c>
      <c r="D474" t="s">
        <v>132</v>
      </c>
      <c r="E474" t="s">
        <v>205</v>
      </c>
      <c r="F474" t="s">
        <v>224</v>
      </c>
      <c r="G474" t="s">
        <v>754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1.0259612811133901E-3</v>
      </c>
      <c r="R474">
        <v>0</v>
      </c>
      <c r="S474">
        <v>0</v>
      </c>
      <c r="T474">
        <v>7.4136835416225395E-4</v>
      </c>
      <c r="U474">
        <v>0</v>
      </c>
      <c r="V474">
        <v>0</v>
      </c>
      <c r="W474">
        <v>0</v>
      </c>
      <c r="X474">
        <v>2.6405351484567498E-4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 t="s">
        <v>1206</v>
      </c>
    </row>
    <row r="475" spans="1:40" x14ac:dyDescent="0.2">
      <c r="A475" t="s">
        <v>1207</v>
      </c>
      <c r="B475" t="s">
        <v>93</v>
      </c>
      <c r="C475" t="s">
        <v>94</v>
      </c>
      <c r="D475" t="s">
        <v>132</v>
      </c>
      <c r="E475" t="s">
        <v>205</v>
      </c>
      <c r="F475" t="s">
        <v>206</v>
      </c>
      <c r="G475" t="s">
        <v>1208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1.4106624790396799E-3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 t="s">
        <v>1209</v>
      </c>
    </row>
    <row r="476" spans="1:40" x14ac:dyDescent="0.2">
      <c r="A476" t="s">
        <v>1210</v>
      </c>
      <c r="B476" t="s">
        <v>93</v>
      </c>
      <c r="C476" t="s">
        <v>94</v>
      </c>
      <c r="D476" t="s">
        <v>132</v>
      </c>
      <c r="E476" t="s">
        <v>205</v>
      </c>
      <c r="F476" t="s">
        <v>206</v>
      </c>
      <c r="G476" t="s">
        <v>386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6.4539698002922599E-3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 t="s">
        <v>1211</v>
      </c>
    </row>
    <row r="477" spans="1:40" x14ac:dyDescent="0.2">
      <c r="A477" t="s">
        <v>1212</v>
      </c>
      <c r="B477" t="s">
        <v>93</v>
      </c>
      <c r="C477" t="s">
        <v>94</v>
      </c>
      <c r="D477" t="s">
        <v>132</v>
      </c>
      <c r="E477" t="s">
        <v>133</v>
      </c>
      <c r="F477" t="s">
        <v>134</v>
      </c>
      <c r="G477" t="s">
        <v>156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3.6778227289444601E-4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2.8561476837338901E-3</v>
      </c>
      <c r="AL477">
        <v>0</v>
      </c>
      <c r="AM477">
        <v>0</v>
      </c>
      <c r="AN477" t="s">
        <v>1213</v>
      </c>
    </row>
    <row r="478" spans="1:40" x14ac:dyDescent="0.2">
      <c r="A478" t="s">
        <v>1214</v>
      </c>
      <c r="B478" t="s">
        <v>93</v>
      </c>
      <c r="C478" t="s">
        <v>94</v>
      </c>
      <c r="D478" t="s">
        <v>132</v>
      </c>
      <c r="E478" t="s">
        <v>205</v>
      </c>
      <c r="F478" t="s">
        <v>224</v>
      </c>
      <c r="G478" t="s">
        <v>656</v>
      </c>
      <c r="H478">
        <v>0</v>
      </c>
      <c r="I478">
        <v>0</v>
      </c>
      <c r="J478">
        <v>0</v>
      </c>
      <c r="K478">
        <v>0</v>
      </c>
      <c r="L478">
        <v>5.9927338102550704E-4</v>
      </c>
      <c r="M478">
        <v>0</v>
      </c>
      <c r="N478">
        <v>0</v>
      </c>
      <c r="O478">
        <v>0</v>
      </c>
      <c r="P478">
        <v>0</v>
      </c>
      <c r="Q478">
        <v>4.0146311000089198E-4</v>
      </c>
      <c r="R478">
        <v>0</v>
      </c>
      <c r="S478">
        <v>0</v>
      </c>
      <c r="T478">
        <v>1.76516274800537E-4</v>
      </c>
      <c r="U478">
        <v>0</v>
      </c>
      <c r="V478">
        <v>0</v>
      </c>
      <c r="W478">
        <v>2.6638843874175901E-4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3.0648522741203902E-4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 t="s">
        <v>1215</v>
      </c>
    </row>
    <row r="479" spans="1:40" x14ac:dyDescent="0.2">
      <c r="A479" t="s">
        <v>1216</v>
      </c>
      <c r="B479" t="s">
        <v>93</v>
      </c>
      <c r="C479" t="s">
        <v>94</v>
      </c>
      <c r="D479" t="s">
        <v>132</v>
      </c>
      <c r="E479" t="s">
        <v>133</v>
      </c>
      <c r="F479" t="s">
        <v>134</v>
      </c>
      <c r="G479" t="s">
        <v>138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1.1543499012142901E-3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 t="s">
        <v>1217</v>
      </c>
    </row>
    <row r="480" spans="1:40" x14ac:dyDescent="0.2">
      <c r="A480" t="s">
        <v>1218</v>
      </c>
      <c r="B480" t="s">
        <v>93</v>
      </c>
      <c r="C480" t="s">
        <v>94</v>
      </c>
      <c r="D480" t="s">
        <v>132</v>
      </c>
      <c r="E480" t="s">
        <v>205</v>
      </c>
      <c r="F480" t="s">
        <v>224</v>
      </c>
      <c r="G480" t="s">
        <v>656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8.5385658557819504E-4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 t="s">
        <v>1219</v>
      </c>
    </row>
    <row r="481" spans="1:40" x14ac:dyDescent="0.2">
      <c r="A481" t="s">
        <v>1220</v>
      </c>
      <c r="B481" t="s">
        <v>93</v>
      </c>
      <c r="C481" t="s">
        <v>94</v>
      </c>
      <c r="D481" t="s">
        <v>132</v>
      </c>
      <c r="E481" t="s">
        <v>205</v>
      </c>
      <c r="F481" t="s">
        <v>224</v>
      </c>
      <c r="G481" t="s">
        <v>656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7.4426912771658198E-4</v>
      </c>
      <c r="S481">
        <v>0</v>
      </c>
      <c r="T481">
        <v>0</v>
      </c>
      <c r="U481">
        <v>0</v>
      </c>
      <c r="V481">
        <v>1.9265401851153801E-3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 t="s">
        <v>1221</v>
      </c>
    </row>
    <row r="482" spans="1:40" x14ac:dyDescent="0.2">
      <c r="A482" t="s">
        <v>1222</v>
      </c>
      <c r="B482" t="s">
        <v>93</v>
      </c>
      <c r="C482" t="s">
        <v>177</v>
      </c>
      <c r="D482" t="s">
        <v>178</v>
      </c>
      <c r="E482" t="s">
        <v>1223</v>
      </c>
      <c r="F482" t="s">
        <v>1224</v>
      </c>
      <c r="G482" t="s">
        <v>1225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1.3308136594714E-4</v>
      </c>
      <c r="T482">
        <v>0</v>
      </c>
      <c r="U482">
        <v>0</v>
      </c>
      <c r="V482">
        <v>0</v>
      </c>
      <c r="W482">
        <v>0</v>
      </c>
      <c r="X482">
        <v>1.17357117709189E-4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8.2796144065290695E-4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 t="s">
        <v>1226</v>
      </c>
    </row>
    <row r="483" spans="1:40" x14ac:dyDescent="0.2">
      <c r="A483" t="s">
        <v>1227</v>
      </c>
      <c r="B483" t="s">
        <v>93</v>
      </c>
      <c r="C483" t="s">
        <v>94</v>
      </c>
      <c r="D483" t="s">
        <v>95</v>
      </c>
      <c r="E483" t="s">
        <v>212</v>
      </c>
      <c r="F483" t="s">
        <v>310</v>
      </c>
      <c r="G483" t="s">
        <v>311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1.80046600296547E-3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 t="s">
        <v>1228</v>
      </c>
    </row>
    <row r="484" spans="1:40" x14ac:dyDescent="0.2">
      <c r="A484" t="s">
        <v>1229</v>
      </c>
      <c r="B484" t="s">
        <v>93</v>
      </c>
      <c r="C484" t="s">
        <v>94</v>
      </c>
      <c r="D484" t="s">
        <v>132</v>
      </c>
      <c r="E484" t="s">
        <v>205</v>
      </c>
      <c r="F484" t="s">
        <v>224</v>
      </c>
      <c r="G484" t="s">
        <v>225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4.5383490494680002E-4</v>
      </c>
      <c r="P484">
        <v>0</v>
      </c>
      <c r="Q484">
        <v>8.0292622000178396E-4</v>
      </c>
      <c r="R484">
        <v>0</v>
      </c>
      <c r="S484">
        <v>0</v>
      </c>
      <c r="T484">
        <v>0</v>
      </c>
      <c r="U484">
        <v>1.4411298457991099E-4</v>
      </c>
      <c r="V484">
        <v>0</v>
      </c>
      <c r="W484">
        <v>0</v>
      </c>
      <c r="X484">
        <v>2.9339279427297298E-4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2.1453965918842699E-4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 t="s">
        <v>1230</v>
      </c>
    </row>
    <row r="485" spans="1:40" x14ac:dyDescent="0.2">
      <c r="A485" t="s">
        <v>1231</v>
      </c>
      <c r="B485" t="s">
        <v>93</v>
      </c>
      <c r="C485" t="s">
        <v>94</v>
      </c>
      <c r="D485" t="s">
        <v>132</v>
      </c>
      <c r="E485" t="s">
        <v>133</v>
      </c>
      <c r="F485" t="s">
        <v>134</v>
      </c>
      <c r="G485" t="s">
        <v>138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8.3711429958646601E-4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 t="s">
        <v>1232</v>
      </c>
    </row>
    <row r="486" spans="1:40" x14ac:dyDescent="0.2">
      <c r="A486" t="s">
        <v>1233</v>
      </c>
      <c r="B486" t="s">
        <v>93</v>
      </c>
      <c r="C486" t="s">
        <v>94</v>
      </c>
      <c r="D486" t="s">
        <v>132</v>
      </c>
      <c r="E486" t="s">
        <v>133</v>
      </c>
      <c r="F486" t="s">
        <v>134</v>
      </c>
      <c r="G486" t="s">
        <v>349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2.0940654186036799E-3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 t="s">
        <v>1234</v>
      </c>
    </row>
    <row r="487" spans="1:40" x14ac:dyDescent="0.2">
      <c r="A487" t="s">
        <v>1235</v>
      </c>
      <c r="B487" t="s">
        <v>93</v>
      </c>
      <c r="C487" t="s">
        <v>94</v>
      </c>
      <c r="D487" t="s">
        <v>132</v>
      </c>
      <c r="E487" t="s">
        <v>133</v>
      </c>
      <c r="F487" t="s">
        <v>134</v>
      </c>
      <c r="G487" t="s">
        <v>1236</v>
      </c>
      <c r="H487">
        <v>1.5044380923724999E-4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5.3528414666785605E-4</v>
      </c>
      <c r="R487">
        <v>0</v>
      </c>
      <c r="S487">
        <v>0</v>
      </c>
      <c r="T487">
        <v>0</v>
      </c>
      <c r="U487">
        <v>3.3626363068645798E-4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2.7049873203719398E-4</v>
      </c>
      <c r="AD487">
        <v>0</v>
      </c>
      <c r="AE487">
        <v>0</v>
      </c>
      <c r="AF487">
        <v>0</v>
      </c>
      <c r="AG487">
        <v>1.1828020580755801E-4</v>
      </c>
      <c r="AH487">
        <v>0</v>
      </c>
      <c r="AI487">
        <v>0</v>
      </c>
      <c r="AJ487">
        <v>9.0890499670521897E-5</v>
      </c>
      <c r="AK487">
        <v>0</v>
      </c>
      <c r="AL487">
        <v>0</v>
      </c>
      <c r="AM487">
        <v>0</v>
      </c>
      <c r="AN487" t="s">
        <v>1237</v>
      </c>
    </row>
    <row r="488" spans="1:40" x14ac:dyDescent="0.2">
      <c r="A488" t="s">
        <v>1238</v>
      </c>
      <c r="B488" t="s">
        <v>93</v>
      </c>
      <c r="C488" t="s">
        <v>94</v>
      </c>
      <c r="D488" t="s">
        <v>132</v>
      </c>
      <c r="E488" t="s">
        <v>205</v>
      </c>
      <c r="F488" t="s">
        <v>206</v>
      </c>
      <c r="G488" t="s">
        <v>207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1.51278301648933E-3</v>
      </c>
      <c r="P488">
        <v>0</v>
      </c>
      <c r="Q488">
        <v>0</v>
      </c>
      <c r="R488">
        <v>0</v>
      </c>
      <c r="S488">
        <v>0</v>
      </c>
      <c r="T488">
        <v>6.7076184424203899E-4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 t="s">
        <v>1239</v>
      </c>
    </row>
    <row r="489" spans="1:40" x14ac:dyDescent="0.2">
      <c r="A489" t="s">
        <v>1240</v>
      </c>
      <c r="B489" t="s">
        <v>93</v>
      </c>
      <c r="C489" t="s">
        <v>94</v>
      </c>
      <c r="D489" t="s">
        <v>132</v>
      </c>
      <c r="E489" t="s">
        <v>133</v>
      </c>
      <c r="F489" t="s">
        <v>134</v>
      </c>
      <c r="G489" t="s">
        <v>1010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2.1857435988937501E-3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 t="s">
        <v>1241</v>
      </c>
    </row>
    <row r="490" spans="1:40" x14ac:dyDescent="0.2">
      <c r="A490" t="s">
        <v>1242</v>
      </c>
      <c r="B490" t="s">
        <v>93</v>
      </c>
      <c r="C490" t="s">
        <v>94</v>
      </c>
      <c r="D490" t="s">
        <v>95</v>
      </c>
      <c r="E490" t="s">
        <v>212</v>
      </c>
      <c r="F490" t="s">
        <v>310</v>
      </c>
      <c r="G490" t="s">
        <v>324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4.4607012222321301E-5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3.2604088552704498E-5</v>
      </c>
      <c r="AA490">
        <v>0</v>
      </c>
      <c r="AB490">
        <v>0</v>
      </c>
      <c r="AC490">
        <v>0</v>
      </c>
      <c r="AD490">
        <v>0</v>
      </c>
      <c r="AE490">
        <v>1.9813358166075599E-5</v>
      </c>
      <c r="AF490">
        <v>0</v>
      </c>
      <c r="AG490">
        <v>0</v>
      </c>
      <c r="AH490">
        <v>0</v>
      </c>
      <c r="AI490">
        <v>5.6704017356360098E-4</v>
      </c>
      <c r="AJ490">
        <v>0</v>
      </c>
      <c r="AK490">
        <v>0</v>
      </c>
      <c r="AL490">
        <v>0</v>
      </c>
      <c r="AM490">
        <v>0</v>
      </c>
      <c r="AN490" t="s">
        <v>1243</v>
      </c>
    </row>
    <row r="491" spans="1:40" x14ac:dyDescent="0.2">
      <c r="A491" t="s">
        <v>1244</v>
      </c>
      <c r="B491" t="s">
        <v>93</v>
      </c>
      <c r="C491" t="s">
        <v>94</v>
      </c>
      <c r="D491" t="s">
        <v>132</v>
      </c>
      <c r="E491" t="s">
        <v>133</v>
      </c>
      <c r="F491" t="s">
        <v>134</v>
      </c>
      <c r="G491" t="s">
        <v>592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2.1411365866714199E-3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 t="s">
        <v>1245</v>
      </c>
    </row>
    <row r="492" spans="1:40" x14ac:dyDescent="0.2">
      <c r="A492" t="s">
        <v>1246</v>
      </c>
      <c r="B492" t="s">
        <v>93</v>
      </c>
      <c r="C492" t="s">
        <v>94</v>
      </c>
      <c r="D492" t="s">
        <v>132</v>
      </c>
      <c r="E492" t="s">
        <v>205</v>
      </c>
      <c r="F492" t="s">
        <v>224</v>
      </c>
      <c r="G492" t="s">
        <v>656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9.3674725666874803E-4</v>
      </c>
      <c r="R492">
        <v>0</v>
      </c>
      <c r="S492">
        <v>0</v>
      </c>
      <c r="T492">
        <v>4.9424556944150299E-4</v>
      </c>
      <c r="U492">
        <v>1.4411298457991099E-4</v>
      </c>
      <c r="V492">
        <v>0</v>
      </c>
      <c r="W492">
        <v>1.5539325593269299E-4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 t="s">
        <v>1247</v>
      </c>
    </row>
    <row r="493" spans="1:40" x14ac:dyDescent="0.2">
      <c r="A493" t="s">
        <v>1248</v>
      </c>
      <c r="B493" t="s">
        <v>93</v>
      </c>
      <c r="C493" t="s">
        <v>94</v>
      </c>
      <c r="D493" t="s">
        <v>132</v>
      </c>
      <c r="E493" t="s">
        <v>205</v>
      </c>
      <c r="F493" t="s">
        <v>206</v>
      </c>
      <c r="G493" t="s">
        <v>406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4.4607012222321399E-4</v>
      </c>
      <c r="R493">
        <v>0</v>
      </c>
      <c r="S493">
        <v>0</v>
      </c>
      <c r="T493">
        <v>3.5303254960107302E-4</v>
      </c>
      <c r="U493">
        <v>1.20094153816592E-4</v>
      </c>
      <c r="V493">
        <v>0</v>
      </c>
      <c r="W493">
        <v>2.4418940217994502E-4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2.72671499011566E-4</v>
      </c>
      <c r="AK493">
        <v>0</v>
      </c>
      <c r="AL493">
        <v>0</v>
      </c>
      <c r="AM493">
        <v>0</v>
      </c>
      <c r="AN493" t="s">
        <v>1249</v>
      </c>
    </row>
    <row r="494" spans="1:40" x14ac:dyDescent="0.2">
      <c r="A494" t="s">
        <v>1250</v>
      </c>
      <c r="B494" t="s">
        <v>93</v>
      </c>
      <c r="C494" t="s">
        <v>118</v>
      </c>
      <c r="D494" t="s">
        <v>119</v>
      </c>
      <c r="E494" t="s">
        <v>120</v>
      </c>
      <c r="F494" t="s">
        <v>147</v>
      </c>
      <c r="G494" t="s">
        <v>148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3.2744389112490599E-3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 t="s">
        <v>1251</v>
      </c>
    </row>
    <row r="495" spans="1:40" x14ac:dyDescent="0.2">
      <c r="A495" t="s">
        <v>1252</v>
      </c>
      <c r="B495" t="s">
        <v>93</v>
      </c>
      <c r="C495" t="s">
        <v>94</v>
      </c>
      <c r="D495" t="s">
        <v>132</v>
      </c>
      <c r="E495" t="s">
        <v>133</v>
      </c>
      <c r="F495" t="s">
        <v>134</v>
      </c>
      <c r="G495" t="s">
        <v>279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9.4624164646046503E-4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 t="s">
        <v>1253</v>
      </c>
    </row>
    <row r="496" spans="1:40" x14ac:dyDescent="0.2">
      <c r="A496" t="s">
        <v>1254</v>
      </c>
      <c r="B496" t="s">
        <v>93</v>
      </c>
      <c r="C496" t="s">
        <v>94</v>
      </c>
      <c r="D496" t="s">
        <v>132</v>
      </c>
      <c r="E496" t="s">
        <v>133</v>
      </c>
      <c r="F496" t="s">
        <v>134</v>
      </c>
      <c r="G496" t="s">
        <v>138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2.0965295744491E-3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 t="s">
        <v>1255</v>
      </c>
    </row>
    <row r="497" spans="1:40" x14ac:dyDescent="0.2">
      <c r="A497" t="s">
        <v>1256</v>
      </c>
      <c r="B497" t="s">
        <v>93</v>
      </c>
      <c r="C497" t="s">
        <v>94</v>
      </c>
      <c r="D497" t="s">
        <v>132</v>
      </c>
      <c r="E497" t="s">
        <v>133</v>
      </c>
      <c r="F497" t="s">
        <v>134</v>
      </c>
      <c r="G497" t="s">
        <v>279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1.69506646444821E-3</v>
      </c>
      <c r="R497">
        <v>0</v>
      </c>
      <c r="S497">
        <v>0</v>
      </c>
      <c r="T497">
        <v>3.1772929464096602E-4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 t="s">
        <v>1257</v>
      </c>
    </row>
    <row r="498" spans="1:40" x14ac:dyDescent="0.2">
      <c r="A498" t="s">
        <v>1258</v>
      </c>
      <c r="B498" t="s">
        <v>93</v>
      </c>
      <c r="C498" t="s">
        <v>94</v>
      </c>
      <c r="D498" t="s">
        <v>132</v>
      </c>
      <c r="E498" t="s">
        <v>205</v>
      </c>
      <c r="F498" t="s">
        <v>206</v>
      </c>
      <c r="G498" t="s">
        <v>207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1.2489963422249999E-3</v>
      </c>
      <c r="R498">
        <v>0</v>
      </c>
      <c r="S498">
        <v>1.5969763913656801E-4</v>
      </c>
      <c r="T498">
        <v>0</v>
      </c>
      <c r="U498">
        <v>0</v>
      </c>
      <c r="V498">
        <v>0</v>
      </c>
      <c r="W498">
        <v>2.8858747530357198E-4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 t="s">
        <v>1259</v>
      </c>
    </row>
    <row r="499" spans="1:40" x14ac:dyDescent="0.2">
      <c r="A499" t="s">
        <v>1260</v>
      </c>
      <c r="B499" t="s">
        <v>93</v>
      </c>
      <c r="C499" t="s">
        <v>118</v>
      </c>
      <c r="D499" t="s">
        <v>119</v>
      </c>
      <c r="E499" t="s">
        <v>120</v>
      </c>
      <c r="F499" t="s">
        <v>121</v>
      </c>
      <c r="G499" t="s">
        <v>122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1.6592529831250401E-3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 t="s">
        <v>1261</v>
      </c>
    </row>
    <row r="500" spans="1:40" x14ac:dyDescent="0.2">
      <c r="A500" t="s">
        <v>1262</v>
      </c>
      <c r="B500" t="s">
        <v>93</v>
      </c>
      <c r="C500" t="s">
        <v>177</v>
      </c>
      <c r="D500" t="s">
        <v>450</v>
      </c>
      <c r="E500" t="s">
        <v>451</v>
      </c>
      <c r="F500" t="s">
        <v>452</v>
      </c>
      <c r="G500" t="s">
        <v>453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3.20622143393137E-3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 t="s">
        <v>1263</v>
      </c>
    </row>
    <row r="501" spans="1:40" x14ac:dyDescent="0.2">
      <c r="A501" t="s">
        <v>1264</v>
      </c>
      <c r="B501" t="s">
        <v>93</v>
      </c>
      <c r="C501" t="s">
        <v>94</v>
      </c>
      <c r="D501" t="s">
        <v>132</v>
      </c>
      <c r="E501" t="s">
        <v>133</v>
      </c>
      <c r="F501" t="s">
        <v>134</v>
      </c>
      <c r="G501" t="s">
        <v>749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7.7014515561954803E-4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 t="s">
        <v>1265</v>
      </c>
    </row>
    <row r="502" spans="1:40" x14ac:dyDescent="0.2">
      <c r="A502" t="s">
        <v>1266</v>
      </c>
      <c r="B502" t="s">
        <v>93</v>
      </c>
      <c r="C502" t="s">
        <v>94</v>
      </c>
      <c r="D502" t="s">
        <v>132</v>
      </c>
      <c r="E502" t="s">
        <v>205</v>
      </c>
      <c r="F502" t="s">
        <v>224</v>
      </c>
      <c r="G502" t="s">
        <v>656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6.5294915367744295E-4</v>
      </c>
      <c r="Q502">
        <v>0</v>
      </c>
      <c r="R502">
        <v>5.9541530217326597E-4</v>
      </c>
      <c r="S502">
        <v>0</v>
      </c>
      <c r="T502">
        <v>0</v>
      </c>
      <c r="U502">
        <v>0</v>
      </c>
      <c r="V502">
        <v>1.25643925116221E-4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 t="s">
        <v>1267</v>
      </c>
    </row>
    <row r="503" spans="1:40" x14ac:dyDescent="0.2">
      <c r="A503" t="s">
        <v>1268</v>
      </c>
      <c r="B503" t="s">
        <v>93</v>
      </c>
      <c r="C503" t="s">
        <v>94</v>
      </c>
      <c r="D503" t="s">
        <v>132</v>
      </c>
      <c r="E503" t="s">
        <v>205</v>
      </c>
      <c r="F503" t="s">
        <v>224</v>
      </c>
      <c r="G503" t="s">
        <v>601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5.9541530217326597E-4</v>
      </c>
      <c r="S503">
        <v>0</v>
      </c>
      <c r="T503">
        <v>0</v>
      </c>
      <c r="U503">
        <v>4.3233895373973199E-4</v>
      </c>
      <c r="V503">
        <v>3.7693177534866201E-4</v>
      </c>
      <c r="W503">
        <v>0</v>
      </c>
      <c r="X503">
        <v>2.05374955991081E-4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1.8178099934104401E-4</v>
      </c>
      <c r="AK503">
        <v>0</v>
      </c>
      <c r="AL503">
        <v>0</v>
      </c>
      <c r="AM503">
        <v>0</v>
      </c>
      <c r="AN503" t="s">
        <v>1269</v>
      </c>
    </row>
    <row r="504" spans="1:40" x14ac:dyDescent="0.2">
      <c r="A504" t="s">
        <v>1270</v>
      </c>
      <c r="B504" t="s">
        <v>93</v>
      </c>
      <c r="C504" t="s">
        <v>118</v>
      </c>
      <c r="D504" t="s">
        <v>119</v>
      </c>
      <c r="E504" t="s">
        <v>120</v>
      </c>
      <c r="F504" t="s">
        <v>147</v>
      </c>
      <c r="G504" t="s">
        <v>148</v>
      </c>
      <c r="H504">
        <v>4.5133142771174999E-4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9.2864881597275997E-4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4.3233895373973199E-4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 t="s">
        <v>1271</v>
      </c>
    </row>
    <row r="505" spans="1:40" x14ac:dyDescent="0.2">
      <c r="A505" t="s">
        <v>1272</v>
      </c>
      <c r="B505" t="s">
        <v>93</v>
      </c>
      <c r="C505" t="s">
        <v>94</v>
      </c>
      <c r="D505" t="s">
        <v>132</v>
      </c>
      <c r="E505" t="s">
        <v>133</v>
      </c>
      <c r="F505" t="s">
        <v>134</v>
      </c>
      <c r="G505" t="s">
        <v>349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1.4703606252902E-3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6.7076184424203899E-4</v>
      </c>
      <c r="U505">
        <v>0</v>
      </c>
      <c r="V505">
        <v>2.9316915860451502E-4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 t="s">
        <v>1273</v>
      </c>
    </row>
    <row r="506" spans="1:40" x14ac:dyDescent="0.2">
      <c r="A506" t="s">
        <v>1274</v>
      </c>
      <c r="B506" t="s">
        <v>93</v>
      </c>
      <c r="C506" t="s">
        <v>94</v>
      </c>
      <c r="D506" t="s">
        <v>132</v>
      </c>
      <c r="E506" t="s">
        <v>133</v>
      </c>
      <c r="F506" t="s">
        <v>134</v>
      </c>
      <c r="G506" t="s">
        <v>138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2.2691745247339998E-3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 t="s">
        <v>1275</v>
      </c>
    </row>
    <row r="507" spans="1:40" x14ac:dyDescent="0.2">
      <c r="A507" t="s">
        <v>1276</v>
      </c>
      <c r="B507" t="s">
        <v>93</v>
      </c>
      <c r="C507" t="s">
        <v>177</v>
      </c>
      <c r="D507" t="s">
        <v>450</v>
      </c>
      <c r="E507" t="s">
        <v>451</v>
      </c>
      <c r="F507" t="s">
        <v>1277</v>
      </c>
      <c r="G507" t="s">
        <v>1278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4.4607012222321399E-4</v>
      </c>
      <c r="R507">
        <v>0</v>
      </c>
      <c r="S507">
        <v>0</v>
      </c>
      <c r="T507">
        <v>6.0015533432182403E-4</v>
      </c>
      <c r="U507">
        <v>4.8037661526636903E-5</v>
      </c>
      <c r="V507">
        <v>0</v>
      </c>
      <c r="W507">
        <v>0</v>
      </c>
      <c r="X507">
        <v>8.8017838281891799E-5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2.45188181929631E-4</v>
      </c>
      <c r="AE507">
        <v>0</v>
      </c>
      <c r="AF507">
        <v>0</v>
      </c>
      <c r="AG507">
        <v>9.8566838172965094E-5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 t="s">
        <v>1279</v>
      </c>
    </row>
    <row r="508" spans="1:40" x14ac:dyDescent="0.2">
      <c r="A508" t="s">
        <v>1280</v>
      </c>
      <c r="B508" t="s">
        <v>93</v>
      </c>
      <c r="C508" t="s">
        <v>94</v>
      </c>
      <c r="D508" t="s">
        <v>132</v>
      </c>
      <c r="E508" t="s">
        <v>205</v>
      </c>
      <c r="F508" t="s">
        <v>224</v>
      </c>
      <c r="G508" t="s">
        <v>777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1.19773229352426E-3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 t="s">
        <v>1281</v>
      </c>
    </row>
    <row r="509" spans="1:40" x14ac:dyDescent="0.2">
      <c r="A509" t="s">
        <v>1282</v>
      </c>
      <c r="B509" t="s">
        <v>93</v>
      </c>
      <c r="C509" t="s">
        <v>94</v>
      </c>
      <c r="D509" t="s">
        <v>132</v>
      </c>
      <c r="E509" t="s">
        <v>133</v>
      </c>
      <c r="F509" t="s">
        <v>134</v>
      </c>
      <c r="G509" t="s">
        <v>138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6.2157302373077E-4</v>
      </c>
      <c r="X509">
        <v>0</v>
      </c>
      <c r="Y509">
        <v>0</v>
      </c>
      <c r="Z509">
        <v>0</v>
      </c>
      <c r="AA509">
        <v>0</v>
      </c>
      <c r="AB509">
        <v>1.1596971144007099E-3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 t="s">
        <v>1283</v>
      </c>
    </row>
    <row r="510" spans="1:40" x14ac:dyDescent="0.2">
      <c r="A510" t="s">
        <v>1284</v>
      </c>
      <c r="B510" t="s">
        <v>93</v>
      </c>
      <c r="C510" t="s">
        <v>94</v>
      </c>
      <c r="D510" t="s">
        <v>132</v>
      </c>
      <c r="E510" t="s">
        <v>205</v>
      </c>
      <c r="F510" t="s">
        <v>206</v>
      </c>
      <c r="G510" t="s">
        <v>406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1.52155536770921E-3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 t="s">
        <v>1285</v>
      </c>
    </row>
    <row r="511" spans="1:40" x14ac:dyDescent="0.2">
      <c r="A511" t="s">
        <v>1286</v>
      </c>
      <c r="B511" t="s">
        <v>93</v>
      </c>
      <c r="C511" t="s">
        <v>94</v>
      </c>
      <c r="D511" t="s">
        <v>132</v>
      </c>
      <c r="E511" t="s">
        <v>205</v>
      </c>
      <c r="F511" t="s">
        <v>206</v>
      </c>
      <c r="G511" t="s">
        <v>406</v>
      </c>
      <c r="H511">
        <v>1.2035504738980001E-4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8.8796146247252896E-4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 t="s">
        <v>1287</v>
      </c>
    </row>
    <row r="512" spans="1:40" x14ac:dyDescent="0.2">
      <c r="A512" t="s">
        <v>1288</v>
      </c>
      <c r="B512" t="s">
        <v>93</v>
      </c>
      <c r="C512" t="s">
        <v>94</v>
      </c>
      <c r="D512" t="s">
        <v>132</v>
      </c>
      <c r="E512" t="s">
        <v>1289</v>
      </c>
      <c r="F512" t="s">
        <v>1290</v>
      </c>
      <c r="G512" t="s">
        <v>1290</v>
      </c>
      <c r="H512">
        <v>0</v>
      </c>
      <c r="I512">
        <v>0</v>
      </c>
      <c r="J512">
        <v>0</v>
      </c>
      <c r="K512">
        <v>1.9871121582876801E-4</v>
      </c>
      <c r="L512">
        <v>0</v>
      </c>
      <c r="M512">
        <v>0</v>
      </c>
      <c r="N512">
        <v>0</v>
      </c>
      <c r="O512">
        <v>0</v>
      </c>
      <c r="P512">
        <v>5.0226857975187901E-5</v>
      </c>
      <c r="Q512">
        <v>0</v>
      </c>
      <c r="R512">
        <v>0</v>
      </c>
      <c r="S512">
        <v>7.4525564930398396E-4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9.0113091930372598E-5</v>
      </c>
      <c r="AM512">
        <v>0</v>
      </c>
      <c r="AN512" t="s">
        <v>1291</v>
      </c>
    </row>
    <row r="513" spans="1:40" x14ac:dyDescent="0.2">
      <c r="A513" t="s">
        <v>1292</v>
      </c>
      <c r="B513" t="s">
        <v>93</v>
      </c>
      <c r="C513" t="s">
        <v>94</v>
      </c>
      <c r="D513" t="s">
        <v>95</v>
      </c>
      <c r="E513" t="s">
        <v>212</v>
      </c>
      <c r="F513" t="s">
        <v>213</v>
      </c>
      <c r="G513" t="s">
        <v>214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3.4050456585667899E-3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 t="s">
        <v>1293</v>
      </c>
    </row>
    <row r="514" spans="1:40" x14ac:dyDescent="0.2">
      <c r="A514" t="s">
        <v>1294</v>
      </c>
      <c r="B514" t="s">
        <v>93</v>
      </c>
      <c r="C514" t="s">
        <v>94</v>
      </c>
      <c r="D514" t="s">
        <v>132</v>
      </c>
      <c r="E514" t="s">
        <v>133</v>
      </c>
      <c r="F514" t="s">
        <v>134</v>
      </c>
      <c r="G514" t="s">
        <v>236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1.56124542778125E-3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2.7583670467083498E-4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 t="s">
        <v>1295</v>
      </c>
    </row>
    <row r="515" spans="1:40" x14ac:dyDescent="0.2">
      <c r="A515" t="s">
        <v>1296</v>
      </c>
      <c r="B515" t="s">
        <v>93</v>
      </c>
      <c r="C515" t="s">
        <v>94</v>
      </c>
      <c r="D515" t="s">
        <v>132</v>
      </c>
      <c r="E515" t="s">
        <v>205</v>
      </c>
      <c r="F515" t="s">
        <v>206</v>
      </c>
      <c r="G515" t="s">
        <v>456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1.17111602033483E-3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 t="s">
        <v>1297</v>
      </c>
    </row>
    <row r="516" spans="1:40" x14ac:dyDescent="0.2">
      <c r="A516" t="s">
        <v>1298</v>
      </c>
      <c r="B516" t="s">
        <v>93</v>
      </c>
      <c r="C516" t="s">
        <v>177</v>
      </c>
      <c r="D516" t="s">
        <v>178</v>
      </c>
      <c r="E516" t="s">
        <v>1299</v>
      </c>
      <c r="F516" t="s">
        <v>1300</v>
      </c>
      <c r="G516" t="s">
        <v>1301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2.8242603968085898E-4</v>
      </c>
      <c r="U516">
        <v>0</v>
      </c>
      <c r="V516">
        <v>0</v>
      </c>
      <c r="W516">
        <v>0</v>
      </c>
      <c r="X516">
        <v>2.34714235418378E-4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2.1453965918842699E-4</v>
      </c>
      <c r="AE516">
        <v>0</v>
      </c>
      <c r="AF516">
        <v>0</v>
      </c>
      <c r="AG516">
        <v>2.1684704398052299E-4</v>
      </c>
      <c r="AH516">
        <v>3.5127160320359699E-4</v>
      </c>
      <c r="AI516">
        <v>0</v>
      </c>
      <c r="AJ516">
        <v>0</v>
      </c>
      <c r="AK516">
        <v>0</v>
      </c>
      <c r="AL516">
        <v>0</v>
      </c>
      <c r="AM516">
        <v>0</v>
      </c>
      <c r="AN516" t="s">
        <v>1302</v>
      </c>
    </row>
    <row r="517" spans="1:40" x14ac:dyDescent="0.2">
      <c r="A517" t="s">
        <v>1303</v>
      </c>
      <c r="B517" t="s">
        <v>93</v>
      </c>
      <c r="C517" t="s">
        <v>94</v>
      </c>
      <c r="D517" t="s">
        <v>132</v>
      </c>
      <c r="E517" t="s">
        <v>133</v>
      </c>
      <c r="F517" t="s">
        <v>134</v>
      </c>
      <c r="G517" t="s">
        <v>135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1.434579896319E-3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 t="s">
        <v>1304</v>
      </c>
    </row>
    <row r="518" spans="1:40" x14ac:dyDescent="0.2">
      <c r="A518" t="s">
        <v>1305</v>
      </c>
      <c r="B518" t="s">
        <v>93</v>
      </c>
      <c r="C518" t="s">
        <v>94</v>
      </c>
      <c r="D518" t="s">
        <v>132</v>
      </c>
      <c r="E518" t="s">
        <v>133</v>
      </c>
      <c r="F518" t="s">
        <v>134</v>
      </c>
      <c r="G518" t="s">
        <v>744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3.8693700665531699E-4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2.4712278472075101E-4</v>
      </c>
      <c r="U518">
        <v>3.6028246144977701E-4</v>
      </c>
      <c r="V518">
        <v>0</v>
      </c>
      <c r="W518">
        <v>1.3319421937087899E-4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3.0648522741203902E-4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 t="s">
        <v>1306</v>
      </c>
    </row>
    <row r="519" spans="1:40" x14ac:dyDescent="0.2">
      <c r="A519" t="s">
        <v>1307</v>
      </c>
      <c r="B519" t="s">
        <v>93</v>
      </c>
      <c r="C519" t="s">
        <v>94</v>
      </c>
      <c r="D519" t="s">
        <v>132</v>
      </c>
      <c r="E519" t="s">
        <v>133</v>
      </c>
      <c r="F519" t="s">
        <v>134</v>
      </c>
      <c r="G519" t="s">
        <v>846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1.11517530555803E-3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5.2810702969135104E-4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 t="s">
        <v>1308</v>
      </c>
    </row>
    <row r="520" spans="1:40" x14ac:dyDescent="0.2">
      <c r="A520" t="s">
        <v>1309</v>
      </c>
      <c r="B520" t="s">
        <v>93</v>
      </c>
      <c r="C520" t="s">
        <v>94</v>
      </c>
      <c r="D520" t="s">
        <v>132</v>
      </c>
      <c r="E520" t="s">
        <v>205</v>
      </c>
      <c r="F520" t="s">
        <v>206</v>
      </c>
      <c r="G520" t="s">
        <v>386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6.1217428335684401E-4</v>
      </c>
      <c r="T520">
        <v>0</v>
      </c>
      <c r="U520">
        <v>0</v>
      </c>
      <c r="V520">
        <v>8.3762616744147101E-4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 t="s">
        <v>1310</v>
      </c>
    </row>
    <row r="521" spans="1:40" x14ac:dyDescent="0.2">
      <c r="A521" t="s">
        <v>1311</v>
      </c>
      <c r="B521" t="s">
        <v>93</v>
      </c>
      <c r="C521" t="s">
        <v>94</v>
      </c>
      <c r="D521" t="s">
        <v>132</v>
      </c>
      <c r="E521" t="s">
        <v>205</v>
      </c>
      <c r="F521" t="s">
        <v>206</v>
      </c>
      <c r="G521" t="s">
        <v>456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8.1197486408246804E-4</v>
      </c>
      <c r="U521">
        <v>4.8037661526636902E-4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 t="s">
        <v>1312</v>
      </c>
    </row>
    <row r="522" spans="1:40" x14ac:dyDescent="0.2">
      <c r="A522" t="s">
        <v>1313</v>
      </c>
      <c r="B522" t="s">
        <v>93</v>
      </c>
      <c r="C522" t="s">
        <v>94</v>
      </c>
      <c r="D522" t="s">
        <v>132</v>
      </c>
      <c r="E522" t="s">
        <v>133</v>
      </c>
      <c r="F522" t="s">
        <v>134</v>
      </c>
      <c r="G522" t="s">
        <v>188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1.45393068469992E-3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 t="s">
        <v>1314</v>
      </c>
    </row>
    <row r="523" spans="1:40" x14ac:dyDescent="0.2">
      <c r="A523" t="s">
        <v>1315</v>
      </c>
      <c r="B523" t="s">
        <v>93</v>
      </c>
      <c r="C523" t="s">
        <v>177</v>
      </c>
      <c r="D523" t="s">
        <v>450</v>
      </c>
      <c r="E523" t="s">
        <v>451</v>
      </c>
      <c r="F523" t="s">
        <v>452</v>
      </c>
      <c r="G523" t="s">
        <v>1316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1.0726982959421399E-3</v>
      </c>
      <c r="AE523">
        <v>0</v>
      </c>
      <c r="AF523">
        <v>0</v>
      </c>
      <c r="AG523">
        <v>0</v>
      </c>
      <c r="AH523">
        <v>2.8101728256287799E-4</v>
      </c>
      <c r="AI523">
        <v>0</v>
      </c>
      <c r="AJ523">
        <v>0</v>
      </c>
      <c r="AK523">
        <v>0</v>
      </c>
      <c r="AL523">
        <v>0</v>
      </c>
      <c r="AM523">
        <v>0</v>
      </c>
      <c r="AN523" t="s">
        <v>1317</v>
      </c>
    </row>
    <row r="524" spans="1:40" x14ac:dyDescent="0.2">
      <c r="A524" t="s">
        <v>1318</v>
      </c>
      <c r="B524" t="s">
        <v>93</v>
      </c>
      <c r="C524" t="s">
        <v>94</v>
      </c>
      <c r="D524" t="s">
        <v>132</v>
      </c>
      <c r="E524" t="s">
        <v>133</v>
      </c>
      <c r="F524" t="s">
        <v>134</v>
      </c>
      <c r="G524" t="s">
        <v>349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1.8734945133375E-3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 t="s">
        <v>1319</v>
      </c>
    </row>
    <row r="525" spans="1:40" x14ac:dyDescent="0.2">
      <c r="A525" t="s">
        <v>1320</v>
      </c>
      <c r="B525" t="s">
        <v>93</v>
      </c>
      <c r="C525" t="s">
        <v>94</v>
      </c>
      <c r="D525" t="s">
        <v>132</v>
      </c>
      <c r="E525" t="s">
        <v>163</v>
      </c>
      <c r="F525" t="s">
        <v>316</v>
      </c>
      <c r="G525" t="s">
        <v>1321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4.9067713444553502E-4</v>
      </c>
      <c r="R525">
        <v>0</v>
      </c>
      <c r="S525">
        <v>0</v>
      </c>
      <c r="T525">
        <v>3.5303254960107302E-4</v>
      </c>
      <c r="U525">
        <v>1.20094153816592E-4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1.01437024513948E-4</v>
      </c>
      <c r="AD525">
        <v>2.1453965918842699E-4</v>
      </c>
      <c r="AE525">
        <v>0</v>
      </c>
      <c r="AF525">
        <v>0</v>
      </c>
      <c r="AG525">
        <v>1.1828020580755801E-4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 t="s">
        <v>1322</v>
      </c>
    </row>
    <row r="526" spans="1:40" x14ac:dyDescent="0.2">
      <c r="A526" t="s">
        <v>1323</v>
      </c>
      <c r="B526" t="s">
        <v>93</v>
      </c>
      <c r="C526" t="s">
        <v>94</v>
      </c>
      <c r="D526" t="s">
        <v>132</v>
      </c>
      <c r="E526" t="s">
        <v>205</v>
      </c>
      <c r="F526" t="s">
        <v>224</v>
      </c>
      <c r="G526" t="s">
        <v>225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1.11788347395598E-3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 t="s">
        <v>1324</v>
      </c>
    </row>
    <row r="527" spans="1:40" x14ac:dyDescent="0.2">
      <c r="A527" t="s">
        <v>1325</v>
      </c>
      <c r="B527" t="s">
        <v>93</v>
      </c>
      <c r="C527" t="s">
        <v>94</v>
      </c>
      <c r="D527" t="s">
        <v>132</v>
      </c>
      <c r="E527" t="s">
        <v>231</v>
      </c>
      <c r="F527" t="s">
        <v>232</v>
      </c>
      <c r="G527" t="s">
        <v>233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8.1197486408246804E-4</v>
      </c>
      <c r="U527">
        <v>0</v>
      </c>
      <c r="V527">
        <v>0</v>
      </c>
      <c r="W527">
        <v>3.10786511865385E-4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1.5324261370601899E-4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 t="s">
        <v>1326</v>
      </c>
    </row>
    <row r="528" spans="1:40" x14ac:dyDescent="0.2">
      <c r="A528" t="s">
        <v>1327</v>
      </c>
      <c r="B528" t="s">
        <v>93</v>
      </c>
      <c r="C528" t="s">
        <v>94</v>
      </c>
      <c r="D528" t="s">
        <v>132</v>
      </c>
      <c r="E528" t="s">
        <v>133</v>
      </c>
      <c r="F528" t="s">
        <v>134</v>
      </c>
      <c r="G528" t="s">
        <v>279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6.4850843060959801E-4</v>
      </c>
      <c r="V528">
        <v>0</v>
      </c>
      <c r="W528">
        <v>0</v>
      </c>
      <c r="X528">
        <v>4.4008919140945898E-4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 t="s">
        <v>1328</v>
      </c>
    </row>
    <row r="529" spans="1:40" x14ac:dyDescent="0.2">
      <c r="A529" t="s">
        <v>1329</v>
      </c>
      <c r="B529" t="s">
        <v>93</v>
      </c>
      <c r="C529" t="s">
        <v>94</v>
      </c>
      <c r="D529" t="s">
        <v>95</v>
      </c>
      <c r="E529" t="s">
        <v>212</v>
      </c>
      <c r="F529" t="s">
        <v>310</v>
      </c>
      <c r="G529" t="s">
        <v>1330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8.8017838281891799E-5</v>
      </c>
      <c r="Y529">
        <v>2.8941989399996403E-4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1.3799357344215099E-4</v>
      </c>
      <c r="AH529">
        <v>1.05381480961079E-4</v>
      </c>
      <c r="AI529">
        <v>0</v>
      </c>
      <c r="AJ529">
        <v>0</v>
      </c>
      <c r="AK529">
        <v>0</v>
      </c>
      <c r="AL529">
        <v>1.95245032515807E-4</v>
      </c>
      <c r="AM529">
        <v>0</v>
      </c>
      <c r="AN529" t="s">
        <v>1331</v>
      </c>
    </row>
    <row r="530" spans="1:40" x14ac:dyDescent="0.2">
      <c r="A530" t="s">
        <v>1332</v>
      </c>
      <c r="B530" t="s">
        <v>93</v>
      </c>
      <c r="C530" t="s">
        <v>94</v>
      </c>
      <c r="D530" t="s">
        <v>132</v>
      </c>
      <c r="E530" t="s">
        <v>205</v>
      </c>
      <c r="F530" t="s">
        <v>206</v>
      </c>
      <c r="G530" t="s">
        <v>1208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1.09126720076655E-3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 t="s">
        <v>1333</v>
      </c>
    </row>
    <row r="531" spans="1:40" x14ac:dyDescent="0.2">
      <c r="A531" t="s">
        <v>1334</v>
      </c>
      <c r="B531" t="s">
        <v>93</v>
      </c>
      <c r="C531" t="s">
        <v>94</v>
      </c>
      <c r="D531" t="s">
        <v>132</v>
      </c>
      <c r="E531" t="s">
        <v>205</v>
      </c>
      <c r="F531" t="s">
        <v>206</v>
      </c>
      <c r="G531" t="s">
        <v>207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6.7480342682783704E-4</v>
      </c>
      <c r="Y531">
        <v>0</v>
      </c>
      <c r="Z531">
        <v>0</v>
      </c>
      <c r="AA531">
        <v>0</v>
      </c>
      <c r="AB531">
        <v>1.2279145917184001E-3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 t="s">
        <v>1335</v>
      </c>
    </row>
    <row r="532" spans="1:40" x14ac:dyDescent="0.2">
      <c r="A532" t="s">
        <v>1336</v>
      </c>
      <c r="B532" t="s">
        <v>93</v>
      </c>
      <c r="C532" t="s">
        <v>94</v>
      </c>
      <c r="D532" t="s">
        <v>132</v>
      </c>
      <c r="E532" t="s">
        <v>133</v>
      </c>
      <c r="F532" t="s">
        <v>134</v>
      </c>
      <c r="G532" t="s">
        <v>279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1.16081101996595E-3</v>
      </c>
      <c r="O532">
        <v>0</v>
      </c>
      <c r="P532">
        <v>0</v>
      </c>
      <c r="Q532">
        <v>1.11517530555803E-3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 t="s">
        <v>1337</v>
      </c>
    </row>
    <row r="533" spans="1:40" x14ac:dyDescent="0.2">
      <c r="A533" t="s">
        <v>1338</v>
      </c>
      <c r="B533" t="s">
        <v>93</v>
      </c>
      <c r="C533" t="s">
        <v>94</v>
      </c>
      <c r="D533" t="s">
        <v>132</v>
      </c>
      <c r="E533" t="s">
        <v>133</v>
      </c>
      <c r="F533" t="s">
        <v>134</v>
      </c>
      <c r="G533" t="s">
        <v>138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4.6432440798637999E-4</v>
      </c>
      <c r="O533">
        <v>0</v>
      </c>
      <c r="P533">
        <v>0</v>
      </c>
      <c r="Q533">
        <v>9.8135426889107004E-4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2.6638843874175901E-4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 t="s">
        <v>1339</v>
      </c>
    </row>
    <row r="534" spans="1:40" x14ac:dyDescent="0.2">
      <c r="A534" t="s">
        <v>1340</v>
      </c>
      <c r="B534" t="s">
        <v>93</v>
      </c>
      <c r="C534" t="s">
        <v>94</v>
      </c>
      <c r="D534" t="s">
        <v>132</v>
      </c>
      <c r="E534" t="s">
        <v>133</v>
      </c>
      <c r="F534" t="s">
        <v>134</v>
      </c>
      <c r="G534" t="s">
        <v>138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6.6969143966917198E-4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 t="s">
        <v>1341</v>
      </c>
    </row>
    <row r="535" spans="1:40" x14ac:dyDescent="0.2">
      <c r="A535" t="s">
        <v>1342</v>
      </c>
      <c r="B535" t="s">
        <v>93</v>
      </c>
      <c r="C535" t="s">
        <v>94</v>
      </c>
      <c r="D535" t="s">
        <v>95</v>
      </c>
      <c r="E535" t="s">
        <v>212</v>
      </c>
      <c r="F535" t="s">
        <v>310</v>
      </c>
      <c r="G535" t="s">
        <v>572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6.6969143966917198E-4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 t="s">
        <v>1343</v>
      </c>
    </row>
    <row r="536" spans="1:40" x14ac:dyDescent="0.2">
      <c r="A536" t="s">
        <v>1344</v>
      </c>
      <c r="B536" t="s">
        <v>93</v>
      </c>
      <c r="C536" t="s">
        <v>94</v>
      </c>
      <c r="D536" t="s">
        <v>132</v>
      </c>
      <c r="E536" t="s">
        <v>205</v>
      </c>
      <c r="F536" t="s">
        <v>206</v>
      </c>
      <c r="G536" t="s">
        <v>207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1.6752523348829401E-3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 t="s">
        <v>1345</v>
      </c>
    </row>
    <row r="537" spans="1:40" x14ac:dyDescent="0.2">
      <c r="A537" t="s">
        <v>1346</v>
      </c>
      <c r="B537" t="s">
        <v>93</v>
      </c>
      <c r="C537" t="s">
        <v>94</v>
      </c>
      <c r="D537" t="s">
        <v>132</v>
      </c>
      <c r="E537" t="s">
        <v>577</v>
      </c>
      <c r="F537" t="s">
        <v>578</v>
      </c>
      <c r="G537" t="s">
        <v>578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1.22594090964815E-3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 t="s">
        <v>1347</v>
      </c>
    </row>
    <row r="538" spans="1:40" x14ac:dyDescent="0.2">
      <c r="A538" t="s">
        <v>1348</v>
      </c>
      <c r="B538" t="s">
        <v>93</v>
      </c>
      <c r="C538" t="s">
        <v>94</v>
      </c>
      <c r="D538" t="s">
        <v>132</v>
      </c>
      <c r="E538" t="s">
        <v>133</v>
      </c>
      <c r="F538" t="s">
        <v>134</v>
      </c>
      <c r="G538" t="s">
        <v>135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6.0075394620248397E-4</v>
      </c>
      <c r="AM538">
        <v>0</v>
      </c>
      <c r="AN538" t="s">
        <v>1349</v>
      </c>
    </row>
    <row r="539" spans="1:40" x14ac:dyDescent="0.2">
      <c r="A539" t="s">
        <v>1350</v>
      </c>
      <c r="B539" t="s">
        <v>93</v>
      </c>
      <c r="C539" t="s">
        <v>118</v>
      </c>
      <c r="D539" t="s">
        <v>119</v>
      </c>
      <c r="E539" t="s">
        <v>120</v>
      </c>
      <c r="F539" t="s">
        <v>143</v>
      </c>
      <c r="G539" t="s">
        <v>144</v>
      </c>
      <c r="H539">
        <v>0</v>
      </c>
      <c r="I539">
        <v>0</v>
      </c>
      <c r="J539">
        <v>4.0239649467942401E-4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4.4398073123626401E-5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2.1453965918842699E-4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2.72671499011566E-4</v>
      </c>
      <c r="AK539">
        <v>0</v>
      </c>
      <c r="AL539">
        <v>0</v>
      </c>
      <c r="AM539">
        <v>0</v>
      </c>
      <c r="AN539" t="s">
        <v>1351</v>
      </c>
    </row>
    <row r="540" spans="1:40" x14ac:dyDescent="0.2">
      <c r="A540" t="s">
        <v>1352</v>
      </c>
      <c r="B540" t="s">
        <v>93</v>
      </c>
      <c r="C540" t="s">
        <v>94</v>
      </c>
      <c r="D540" t="s">
        <v>132</v>
      </c>
      <c r="E540" t="s">
        <v>133</v>
      </c>
      <c r="F540" t="s">
        <v>134</v>
      </c>
      <c r="G540" t="s">
        <v>1010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3.8693700665531699E-4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5.2954882440161004E-4</v>
      </c>
      <c r="U540">
        <v>0</v>
      </c>
      <c r="V540">
        <v>0</v>
      </c>
      <c r="W540">
        <v>3.10786511865385E-4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9.8566838172965094E-5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 t="s">
        <v>1353</v>
      </c>
    </row>
    <row r="541" spans="1:40" x14ac:dyDescent="0.2">
      <c r="A541" t="s">
        <v>1354</v>
      </c>
      <c r="B541" t="s">
        <v>93</v>
      </c>
      <c r="C541" t="s">
        <v>94</v>
      </c>
      <c r="D541" t="s">
        <v>132</v>
      </c>
      <c r="E541" t="s">
        <v>205</v>
      </c>
      <c r="F541" t="s">
        <v>224</v>
      </c>
      <c r="G541" t="s">
        <v>656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2.2303506111160699E-4</v>
      </c>
      <c r="R541">
        <v>0</v>
      </c>
      <c r="S541">
        <v>0</v>
      </c>
      <c r="T541">
        <v>4.5894231448139502E-4</v>
      </c>
      <c r="U541">
        <v>0</v>
      </c>
      <c r="V541">
        <v>0</v>
      </c>
      <c r="W541">
        <v>3.10786511865385E-4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2.1453965918842699E-4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 t="s">
        <v>1355</v>
      </c>
    </row>
    <row r="542" spans="1:40" x14ac:dyDescent="0.2">
      <c r="A542" t="s">
        <v>1356</v>
      </c>
      <c r="B542" t="s">
        <v>93</v>
      </c>
      <c r="C542" t="s">
        <v>118</v>
      </c>
      <c r="D542" t="s">
        <v>119</v>
      </c>
      <c r="E542" t="s">
        <v>120</v>
      </c>
      <c r="F542" t="s">
        <v>147</v>
      </c>
      <c r="G542" t="s">
        <v>414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1.03803465438769E-3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 t="s">
        <v>1357</v>
      </c>
    </row>
    <row r="543" spans="1:40" x14ac:dyDescent="0.2">
      <c r="A543" t="s">
        <v>1358</v>
      </c>
      <c r="B543" t="s">
        <v>93</v>
      </c>
      <c r="C543" t="s">
        <v>94</v>
      </c>
      <c r="D543" t="s">
        <v>95</v>
      </c>
      <c r="E543" t="s">
        <v>543</v>
      </c>
      <c r="F543" t="s">
        <v>544</v>
      </c>
      <c r="G543" t="s">
        <v>544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8.6576242591071605E-4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 t="s">
        <v>1359</v>
      </c>
    </row>
    <row r="544" spans="1:40" x14ac:dyDescent="0.2">
      <c r="A544" t="s">
        <v>1360</v>
      </c>
      <c r="B544" t="s">
        <v>93</v>
      </c>
      <c r="C544" t="s">
        <v>94</v>
      </c>
      <c r="D544" t="s">
        <v>132</v>
      </c>
      <c r="E544" t="s">
        <v>205</v>
      </c>
      <c r="F544" t="s">
        <v>206</v>
      </c>
      <c r="G544" t="s">
        <v>456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5.1057784092170403E-4</v>
      </c>
      <c r="X544">
        <v>4.6942847083675601E-4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 t="s">
        <v>1361</v>
      </c>
    </row>
    <row r="545" spans="1:40" x14ac:dyDescent="0.2">
      <c r="A545" t="s">
        <v>1362</v>
      </c>
      <c r="B545" t="s">
        <v>93</v>
      </c>
      <c r="C545" t="s">
        <v>94</v>
      </c>
      <c r="D545" t="s">
        <v>132</v>
      </c>
      <c r="E545" t="s">
        <v>133</v>
      </c>
      <c r="F545" t="s">
        <v>134</v>
      </c>
      <c r="G545" t="s">
        <v>349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1.36995925249403E-3</v>
      </c>
      <c r="AI545">
        <v>0</v>
      </c>
      <c r="AJ545">
        <v>0</v>
      </c>
      <c r="AK545">
        <v>0</v>
      </c>
      <c r="AL545">
        <v>0</v>
      </c>
      <c r="AM545">
        <v>0</v>
      </c>
      <c r="AN545" t="s">
        <v>1363</v>
      </c>
    </row>
    <row r="546" spans="1:40" x14ac:dyDescent="0.2">
      <c r="A546" t="s">
        <v>1364</v>
      </c>
      <c r="B546" t="s">
        <v>93</v>
      </c>
      <c r="C546" t="s">
        <v>94</v>
      </c>
      <c r="D546" t="s">
        <v>132</v>
      </c>
      <c r="E546" t="s">
        <v>133</v>
      </c>
      <c r="F546" t="s">
        <v>134</v>
      </c>
      <c r="G546" t="s">
        <v>846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8.82581374002683E-4</v>
      </c>
      <c r="U546">
        <v>3.1224479992313998E-4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 t="s">
        <v>1365</v>
      </c>
    </row>
    <row r="547" spans="1:40" x14ac:dyDescent="0.2">
      <c r="A547" t="s">
        <v>1366</v>
      </c>
      <c r="B547" t="s">
        <v>93</v>
      </c>
      <c r="C547" t="s">
        <v>94</v>
      </c>
      <c r="D547" t="s">
        <v>132</v>
      </c>
      <c r="E547" t="s">
        <v>133</v>
      </c>
      <c r="F547" t="s">
        <v>134</v>
      </c>
      <c r="G547" t="s">
        <v>630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1.76516274800537E-4</v>
      </c>
      <c r="U547">
        <v>0</v>
      </c>
      <c r="V547">
        <v>0</v>
      </c>
      <c r="W547">
        <v>0</v>
      </c>
      <c r="X547">
        <v>2.34714235418378E-4</v>
      </c>
      <c r="Y547">
        <v>1.08532460249986E-4</v>
      </c>
      <c r="Z547">
        <v>0</v>
      </c>
      <c r="AA547">
        <v>8.5241110569897699E-4</v>
      </c>
      <c r="AB547">
        <v>2.04652431953066E-4</v>
      </c>
      <c r="AC547">
        <v>0</v>
      </c>
      <c r="AD547">
        <v>1.8389113644722301E-4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4.5056545965186299E-5</v>
      </c>
      <c r="AM547">
        <v>0</v>
      </c>
      <c r="AN547" t="s">
        <v>1367</v>
      </c>
    </row>
    <row r="548" spans="1:40" x14ac:dyDescent="0.2">
      <c r="A548" t="s">
        <v>1368</v>
      </c>
      <c r="B548" t="s">
        <v>93</v>
      </c>
      <c r="C548" t="s">
        <v>94</v>
      </c>
      <c r="D548" t="s">
        <v>132</v>
      </c>
      <c r="E548" t="s">
        <v>205</v>
      </c>
      <c r="F548" t="s">
        <v>224</v>
      </c>
      <c r="G548" t="s">
        <v>601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1.1148926182373E-3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 t="s">
        <v>1369</v>
      </c>
    </row>
    <row r="549" spans="1:40" x14ac:dyDescent="0.2">
      <c r="A549" t="s">
        <v>1370</v>
      </c>
      <c r="B549" t="s">
        <v>93</v>
      </c>
      <c r="C549" t="s">
        <v>94</v>
      </c>
      <c r="D549" t="s">
        <v>132</v>
      </c>
      <c r="E549" t="s">
        <v>205</v>
      </c>
      <c r="F549" t="s">
        <v>206</v>
      </c>
      <c r="G549" t="s">
        <v>1208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2.7049873203719398E-4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2.835200867818E-4</v>
      </c>
      <c r="AJ549">
        <v>0</v>
      </c>
      <c r="AK549">
        <v>4.8763497039359098E-4</v>
      </c>
      <c r="AL549">
        <v>0</v>
      </c>
      <c r="AM549">
        <v>0</v>
      </c>
      <c r="AN549" t="s">
        <v>1371</v>
      </c>
    </row>
    <row r="550" spans="1:40" x14ac:dyDescent="0.2">
      <c r="A550" t="s">
        <v>1372</v>
      </c>
      <c r="B550" t="s">
        <v>93</v>
      </c>
      <c r="C550" t="s">
        <v>118</v>
      </c>
      <c r="D550" t="s">
        <v>119</v>
      </c>
      <c r="E550" t="s">
        <v>120</v>
      </c>
      <c r="F550" t="s">
        <v>147</v>
      </c>
      <c r="G550" t="s">
        <v>148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1.16464386416575E-3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 t="s">
        <v>1373</v>
      </c>
    </row>
    <row r="551" spans="1:40" x14ac:dyDescent="0.2">
      <c r="A551" t="s">
        <v>1374</v>
      </c>
      <c r="B551" t="s">
        <v>93</v>
      </c>
      <c r="C551" t="s">
        <v>94</v>
      </c>
      <c r="D551" t="s">
        <v>95</v>
      </c>
      <c r="E551" t="s">
        <v>543</v>
      </c>
      <c r="F551" t="s">
        <v>544</v>
      </c>
      <c r="G551" t="s">
        <v>544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4.6432440798637999E-4</v>
      </c>
      <c r="O551">
        <v>0</v>
      </c>
      <c r="P551">
        <v>0</v>
      </c>
      <c r="Q551">
        <v>3.5685609777857101E-4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5.1057784092170403E-4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 t="s">
        <v>1375</v>
      </c>
    </row>
    <row r="552" spans="1:40" x14ac:dyDescent="0.2">
      <c r="A552" t="s">
        <v>1376</v>
      </c>
      <c r="B552" t="s">
        <v>93</v>
      </c>
      <c r="C552" t="s">
        <v>94</v>
      </c>
      <c r="D552" t="s">
        <v>95</v>
      </c>
      <c r="E552" t="s">
        <v>543</v>
      </c>
      <c r="F552" t="s">
        <v>544</v>
      </c>
      <c r="G552" t="s">
        <v>544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1.0590976488032201E-3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4.7752234122382201E-4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 t="s">
        <v>1377</v>
      </c>
    </row>
    <row r="553" spans="1:40" x14ac:dyDescent="0.2">
      <c r="A553" t="s">
        <v>1378</v>
      </c>
      <c r="B553" t="s">
        <v>93</v>
      </c>
      <c r="C553" t="s">
        <v>94</v>
      </c>
      <c r="D553" t="s">
        <v>132</v>
      </c>
      <c r="E553" t="s">
        <v>205</v>
      </c>
      <c r="F553" t="s">
        <v>206</v>
      </c>
      <c r="G553" t="s">
        <v>1379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7.0606509920214603E-4</v>
      </c>
      <c r="U553">
        <v>1.6813181534322899E-4</v>
      </c>
      <c r="V553">
        <v>0</v>
      </c>
      <c r="W553">
        <v>8.8796146247252896E-5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1.36335749505783E-4</v>
      </c>
      <c r="AK553">
        <v>0</v>
      </c>
      <c r="AL553">
        <v>0</v>
      </c>
      <c r="AM553">
        <v>0</v>
      </c>
      <c r="AN553" t="s">
        <v>1380</v>
      </c>
    </row>
    <row r="554" spans="1:40" x14ac:dyDescent="0.2">
      <c r="A554" t="s">
        <v>1381</v>
      </c>
      <c r="B554" t="s">
        <v>93</v>
      </c>
      <c r="C554" t="s">
        <v>94</v>
      </c>
      <c r="D554" t="s">
        <v>132</v>
      </c>
      <c r="E554" t="s">
        <v>205</v>
      </c>
      <c r="F554" t="s">
        <v>206</v>
      </c>
      <c r="G554" t="s">
        <v>456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4.9424556944150299E-4</v>
      </c>
      <c r="U554">
        <v>1.4411298457991099E-4</v>
      </c>
      <c r="V554">
        <v>0</v>
      </c>
      <c r="W554">
        <v>3.7738362155082498E-4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 t="s">
        <v>1382</v>
      </c>
    </row>
    <row r="555" spans="1:40" x14ac:dyDescent="0.2">
      <c r="A555" t="s">
        <v>1383</v>
      </c>
      <c r="B555" t="s">
        <v>93</v>
      </c>
      <c r="C555" t="s">
        <v>94</v>
      </c>
      <c r="D555" t="s">
        <v>132</v>
      </c>
      <c r="E555" t="s">
        <v>133</v>
      </c>
      <c r="F555" t="s">
        <v>134</v>
      </c>
      <c r="G555" t="s">
        <v>153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3.5303254960107302E-4</v>
      </c>
      <c r="U555">
        <v>2.88225969159821E-4</v>
      </c>
      <c r="V555">
        <v>0</v>
      </c>
      <c r="W555">
        <v>0</v>
      </c>
      <c r="X555">
        <v>3.2273207370027001E-4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0.28571428571428598</v>
      </c>
      <c r="AN555" t="s">
        <v>1384</v>
      </c>
    </row>
    <row r="556" spans="1:40" x14ac:dyDescent="0.2">
      <c r="A556" t="s">
        <v>1385</v>
      </c>
      <c r="B556" t="s">
        <v>93</v>
      </c>
      <c r="C556" t="s">
        <v>94</v>
      </c>
      <c r="D556" t="s">
        <v>132</v>
      </c>
      <c r="E556" t="s">
        <v>205</v>
      </c>
      <c r="F556" t="s">
        <v>206</v>
      </c>
      <c r="G556" t="s">
        <v>456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8.1197486408246804E-4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4.5665308416467599E-4</v>
      </c>
      <c r="AI556">
        <v>0</v>
      </c>
      <c r="AJ556">
        <v>0</v>
      </c>
      <c r="AK556">
        <v>0</v>
      </c>
      <c r="AL556">
        <v>0</v>
      </c>
      <c r="AM556">
        <v>0</v>
      </c>
      <c r="AN556" t="s">
        <v>1386</v>
      </c>
    </row>
    <row r="557" spans="1:40" x14ac:dyDescent="0.2">
      <c r="A557" t="s">
        <v>1387</v>
      </c>
      <c r="B557" t="s">
        <v>93</v>
      </c>
      <c r="C557" t="s">
        <v>94</v>
      </c>
      <c r="D557" t="s">
        <v>132</v>
      </c>
      <c r="E557" t="s">
        <v>205</v>
      </c>
      <c r="F557" t="s">
        <v>206</v>
      </c>
      <c r="G557" t="s">
        <v>386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1.50772710139465E-3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 t="s">
        <v>1388</v>
      </c>
    </row>
    <row r="558" spans="1:40" x14ac:dyDescent="0.2">
      <c r="A558" t="s">
        <v>1389</v>
      </c>
      <c r="B558" t="s">
        <v>93</v>
      </c>
      <c r="C558" t="s">
        <v>94</v>
      </c>
      <c r="D558" t="s">
        <v>132</v>
      </c>
      <c r="E558" t="s">
        <v>133</v>
      </c>
      <c r="F558" t="s">
        <v>134</v>
      </c>
      <c r="G558" t="s">
        <v>744</v>
      </c>
      <c r="H558">
        <v>1.2035504738980001E-4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6.7624683009298396E-4</v>
      </c>
      <c r="AD558">
        <v>0</v>
      </c>
      <c r="AE558">
        <v>0</v>
      </c>
      <c r="AF558">
        <v>0</v>
      </c>
      <c r="AG558">
        <v>2.1684704398052299E-4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 t="s">
        <v>1390</v>
      </c>
    </row>
    <row r="559" spans="1:40" x14ac:dyDescent="0.2">
      <c r="A559" t="s">
        <v>1391</v>
      </c>
      <c r="B559" t="s">
        <v>93</v>
      </c>
      <c r="C559" t="s">
        <v>94</v>
      </c>
      <c r="D559" t="s">
        <v>132</v>
      </c>
      <c r="E559" t="s">
        <v>436</v>
      </c>
      <c r="F559" t="s">
        <v>437</v>
      </c>
      <c r="G559" t="s">
        <v>438</v>
      </c>
      <c r="H559">
        <v>0</v>
      </c>
      <c r="I559">
        <v>0</v>
      </c>
      <c r="J559">
        <v>8.9421443262094195E-5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2.2303506111160699E-4</v>
      </c>
      <c r="R559">
        <v>0</v>
      </c>
      <c r="S559">
        <v>0</v>
      </c>
      <c r="T559">
        <v>5.2954882440161004E-4</v>
      </c>
      <c r="U559">
        <v>7.2056492289955304E-5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2.45188181929631E-4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 t="s">
        <v>1392</v>
      </c>
    </row>
    <row r="560" spans="1:40" x14ac:dyDescent="0.2">
      <c r="A560" t="s">
        <v>1393</v>
      </c>
      <c r="B560" t="s">
        <v>93</v>
      </c>
      <c r="C560" t="s">
        <v>94</v>
      </c>
      <c r="D560" t="s">
        <v>132</v>
      </c>
      <c r="E560" t="s">
        <v>133</v>
      </c>
      <c r="F560" t="s">
        <v>134</v>
      </c>
      <c r="G560" t="s">
        <v>349</v>
      </c>
      <c r="H560">
        <v>0</v>
      </c>
      <c r="I560">
        <v>0</v>
      </c>
      <c r="J560">
        <v>0</v>
      </c>
      <c r="K560">
        <v>0</v>
      </c>
      <c r="L560">
        <v>5.9927338102550704E-4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3.4108738658844399E-4</v>
      </c>
      <c r="AC560">
        <v>4.7337278106508902E-4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 t="s">
        <v>1394</v>
      </c>
    </row>
    <row r="561" spans="1:40" x14ac:dyDescent="0.2">
      <c r="A561" t="s">
        <v>1395</v>
      </c>
      <c r="B561" t="s">
        <v>93</v>
      </c>
      <c r="C561" t="s">
        <v>94</v>
      </c>
      <c r="D561" t="s">
        <v>132</v>
      </c>
      <c r="E561" t="s">
        <v>133</v>
      </c>
      <c r="F561" t="s">
        <v>134</v>
      </c>
      <c r="G561" t="s">
        <v>135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1.44080355672649E-3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 t="s">
        <v>1396</v>
      </c>
    </row>
    <row r="562" spans="1:40" x14ac:dyDescent="0.2">
      <c r="A562" t="s">
        <v>1397</v>
      </c>
      <c r="B562" t="s">
        <v>93</v>
      </c>
      <c r="C562" t="s">
        <v>94</v>
      </c>
      <c r="D562" t="s">
        <v>132</v>
      </c>
      <c r="E562" t="s">
        <v>205</v>
      </c>
      <c r="F562" t="s">
        <v>206</v>
      </c>
      <c r="G562" t="s">
        <v>429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5.8598000971052595E-4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 t="s">
        <v>1398</v>
      </c>
    </row>
    <row r="563" spans="1:40" x14ac:dyDescent="0.2">
      <c r="A563" t="s">
        <v>1399</v>
      </c>
      <c r="B563" t="s">
        <v>93</v>
      </c>
      <c r="C563" t="s">
        <v>94</v>
      </c>
      <c r="D563" t="s">
        <v>132</v>
      </c>
      <c r="E563" t="s">
        <v>205</v>
      </c>
      <c r="F563" t="s">
        <v>224</v>
      </c>
      <c r="G563" t="s">
        <v>583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5.8598000971052595E-4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 t="s">
        <v>1400</v>
      </c>
    </row>
    <row r="564" spans="1:40" x14ac:dyDescent="0.2">
      <c r="A564" t="s">
        <v>1401</v>
      </c>
      <c r="B564" t="s">
        <v>93</v>
      </c>
      <c r="C564" t="s">
        <v>94</v>
      </c>
      <c r="D564" t="s">
        <v>132</v>
      </c>
      <c r="E564" t="s">
        <v>205</v>
      </c>
      <c r="F564" t="s">
        <v>206</v>
      </c>
      <c r="G564" t="s">
        <v>1379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6.92023102925128E-4</v>
      </c>
      <c r="T564">
        <v>0</v>
      </c>
      <c r="U564">
        <v>0</v>
      </c>
      <c r="V564">
        <v>0</v>
      </c>
      <c r="W564">
        <v>1.99791329056319E-4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 t="s">
        <v>1402</v>
      </c>
    </row>
    <row r="565" spans="1:40" x14ac:dyDescent="0.2">
      <c r="A565" t="s">
        <v>1403</v>
      </c>
      <c r="B565" t="s">
        <v>93</v>
      </c>
      <c r="C565" t="s">
        <v>118</v>
      </c>
      <c r="D565" t="s">
        <v>119</v>
      </c>
      <c r="E565" t="s">
        <v>120</v>
      </c>
      <c r="F565" t="s">
        <v>147</v>
      </c>
      <c r="G565" t="s">
        <v>148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5.6485207936171698E-4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6.4243448858833504E-4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 t="s">
        <v>1404</v>
      </c>
    </row>
    <row r="566" spans="1:40" x14ac:dyDescent="0.2">
      <c r="A566" t="s">
        <v>1405</v>
      </c>
      <c r="B566" t="s">
        <v>93</v>
      </c>
      <c r="C566" t="s">
        <v>118</v>
      </c>
      <c r="D566" t="s">
        <v>119</v>
      </c>
      <c r="E566" t="s">
        <v>120</v>
      </c>
      <c r="F566" t="s">
        <v>121</v>
      </c>
      <c r="G566" t="s">
        <v>122</v>
      </c>
      <c r="H566">
        <v>3.9115390401685003E-4</v>
      </c>
      <c r="I566">
        <v>0</v>
      </c>
      <c r="J566">
        <v>4.4710721631047097E-5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1.3393828793383401E-4</v>
      </c>
      <c r="Q566">
        <v>0</v>
      </c>
      <c r="R566">
        <v>7.4426912771658198E-4</v>
      </c>
      <c r="S566">
        <v>0</v>
      </c>
      <c r="T566">
        <v>0</v>
      </c>
      <c r="U566">
        <v>0</v>
      </c>
      <c r="V566">
        <v>0</v>
      </c>
      <c r="W566">
        <v>4.4398073123626401E-5</v>
      </c>
      <c r="X566">
        <v>2.9339279427297301E-5</v>
      </c>
      <c r="Y566">
        <v>0</v>
      </c>
      <c r="Z566">
        <v>0</v>
      </c>
      <c r="AA566">
        <v>0</v>
      </c>
      <c r="AB566">
        <v>0</v>
      </c>
      <c r="AC566">
        <v>1.01437024513948E-4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 t="s">
        <v>1406</v>
      </c>
    </row>
    <row r="567" spans="1:40" x14ac:dyDescent="0.2">
      <c r="A567" t="s">
        <v>1407</v>
      </c>
      <c r="B567" t="s">
        <v>93</v>
      </c>
      <c r="C567" t="s">
        <v>94</v>
      </c>
      <c r="D567" t="s">
        <v>132</v>
      </c>
      <c r="E567" t="s">
        <v>205</v>
      </c>
      <c r="F567" t="s">
        <v>260</v>
      </c>
      <c r="G567" t="s">
        <v>261</v>
      </c>
      <c r="H567">
        <v>0</v>
      </c>
      <c r="I567">
        <v>7.9842194251362E-4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 t="s">
        <v>1408</v>
      </c>
    </row>
    <row r="568" spans="1:40" x14ac:dyDescent="0.2">
      <c r="A568" t="s">
        <v>1409</v>
      </c>
      <c r="B568" t="s">
        <v>93</v>
      </c>
      <c r="C568" t="s">
        <v>94</v>
      </c>
      <c r="D568" t="s">
        <v>132</v>
      </c>
      <c r="E568" t="s">
        <v>205</v>
      </c>
      <c r="F568" t="s">
        <v>224</v>
      </c>
      <c r="G568" t="s">
        <v>777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4.6878400776842097E-4</v>
      </c>
      <c r="Q568">
        <v>0</v>
      </c>
      <c r="R568">
        <v>0</v>
      </c>
      <c r="S568">
        <v>1.5969763913656801E-4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 t="s">
        <v>1410</v>
      </c>
    </row>
    <row r="569" spans="1:40" x14ac:dyDescent="0.2">
      <c r="A569" t="s">
        <v>1411</v>
      </c>
      <c r="B569" t="s">
        <v>93</v>
      </c>
      <c r="C569" t="s">
        <v>94</v>
      </c>
      <c r="D569" t="s">
        <v>132</v>
      </c>
      <c r="E569" t="s">
        <v>205</v>
      </c>
      <c r="F569" t="s">
        <v>1015</v>
      </c>
      <c r="G569" t="s">
        <v>1412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5.3528414666785605E-4</v>
      </c>
      <c r="R569">
        <v>0</v>
      </c>
      <c r="S569">
        <v>0</v>
      </c>
      <c r="T569">
        <v>7.7667160912236099E-4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 t="s">
        <v>1413</v>
      </c>
    </row>
    <row r="570" spans="1:40" x14ac:dyDescent="0.2">
      <c r="A570" t="s">
        <v>1414</v>
      </c>
      <c r="B570" t="s">
        <v>93</v>
      </c>
      <c r="C570" t="s">
        <v>769</v>
      </c>
      <c r="D570" t="s">
        <v>770</v>
      </c>
      <c r="E570" t="s">
        <v>771</v>
      </c>
      <c r="F570" t="s">
        <v>772</v>
      </c>
      <c r="G570" t="s">
        <v>772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6.4377206029258302E-4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1.7563580160179801E-4</v>
      </c>
      <c r="AI570">
        <v>0</v>
      </c>
      <c r="AJ570">
        <v>0</v>
      </c>
      <c r="AK570">
        <v>0</v>
      </c>
      <c r="AL570">
        <v>0</v>
      </c>
      <c r="AM570">
        <v>0</v>
      </c>
      <c r="AN570" t="s">
        <v>1415</v>
      </c>
    </row>
    <row r="571" spans="1:40" x14ac:dyDescent="0.2">
      <c r="A571" t="s">
        <v>1416</v>
      </c>
      <c r="B571" t="s">
        <v>93</v>
      </c>
      <c r="C571" t="s">
        <v>101</v>
      </c>
      <c r="D571" t="s">
        <v>1417</v>
      </c>
      <c r="E571" t="s">
        <v>1418</v>
      </c>
      <c r="F571" t="s">
        <v>1419</v>
      </c>
      <c r="G571" t="s">
        <v>1419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5.7717495060714396E-4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1.8178099934104401E-4</v>
      </c>
      <c r="AK571">
        <v>0</v>
      </c>
      <c r="AL571">
        <v>0</v>
      </c>
      <c r="AM571">
        <v>0</v>
      </c>
      <c r="AN571" t="s">
        <v>1420</v>
      </c>
    </row>
    <row r="572" spans="1:40" x14ac:dyDescent="0.2">
      <c r="A572" t="s">
        <v>1421</v>
      </c>
      <c r="B572" t="s">
        <v>93</v>
      </c>
      <c r="C572" t="s">
        <v>94</v>
      </c>
      <c r="D572" t="s">
        <v>132</v>
      </c>
      <c r="E572" t="s">
        <v>133</v>
      </c>
      <c r="F572" t="s">
        <v>134</v>
      </c>
      <c r="G572" t="s">
        <v>138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7.5831920777946304E-4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3.6356199868208802E-4</v>
      </c>
      <c r="AK572">
        <v>0</v>
      </c>
      <c r="AL572">
        <v>0</v>
      </c>
      <c r="AM572">
        <v>0</v>
      </c>
      <c r="AN572" t="s">
        <v>1422</v>
      </c>
    </row>
    <row r="573" spans="1:40" x14ac:dyDescent="0.2">
      <c r="A573" t="s">
        <v>1423</v>
      </c>
      <c r="B573" t="s">
        <v>93</v>
      </c>
      <c r="C573" t="s">
        <v>94</v>
      </c>
      <c r="D573" t="s">
        <v>132</v>
      </c>
      <c r="E573" t="s">
        <v>133</v>
      </c>
      <c r="F573" t="s">
        <v>134</v>
      </c>
      <c r="G573" t="s">
        <v>138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6.5054113194157001E-4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 t="s">
        <v>1424</v>
      </c>
    </row>
    <row r="574" spans="1:40" x14ac:dyDescent="0.2">
      <c r="A574" t="s">
        <v>1425</v>
      </c>
      <c r="B574" t="s">
        <v>93</v>
      </c>
      <c r="C574" t="s">
        <v>94</v>
      </c>
      <c r="D574" t="s">
        <v>132</v>
      </c>
      <c r="E574" t="s">
        <v>133</v>
      </c>
      <c r="F574" t="s">
        <v>134</v>
      </c>
      <c r="G574" t="s">
        <v>349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1.1591962905718701E-3</v>
      </c>
      <c r="AI574">
        <v>0</v>
      </c>
      <c r="AJ574">
        <v>0</v>
      </c>
      <c r="AK574">
        <v>0</v>
      </c>
      <c r="AL574">
        <v>0</v>
      </c>
      <c r="AM574">
        <v>0</v>
      </c>
      <c r="AN574" t="s">
        <v>1426</v>
      </c>
    </row>
    <row r="575" spans="1:40" x14ac:dyDescent="0.2">
      <c r="A575" t="s">
        <v>1427</v>
      </c>
      <c r="B575" t="s">
        <v>93</v>
      </c>
      <c r="C575" t="s">
        <v>94</v>
      </c>
      <c r="D575" t="s">
        <v>132</v>
      </c>
      <c r="E575" t="s">
        <v>577</v>
      </c>
      <c r="F575" t="s">
        <v>578</v>
      </c>
      <c r="G575" t="s">
        <v>578</v>
      </c>
      <c r="H575">
        <v>0</v>
      </c>
      <c r="I575">
        <v>0</v>
      </c>
      <c r="J575">
        <v>0</v>
      </c>
      <c r="K575">
        <v>0</v>
      </c>
      <c r="L575">
        <v>4.12000449455036E-4</v>
      </c>
      <c r="M575">
        <v>0</v>
      </c>
      <c r="N575">
        <v>2.3216220399318999E-4</v>
      </c>
      <c r="O575">
        <v>0</v>
      </c>
      <c r="P575">
        <v>0</v>
      </c>
      <c r="Q575">
        <v>0</v>
      </c>
      <c r="R575">
        <v>0</v>
      </c>
      <c r="S575">
        <v>1.3308136594714E-4</v>
      </c>
      <c r="T575">
        <v>2.8242603968085898E-4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1.1361312458815199E-4</v>
      </c>
      <c r="AK575">
        <v>0</v>
      </c>
      <c r="AL575">
        <v>0</v>
      </c>
      <c r="AM575">
        <v>0</v>
      </c>
      <c r="AN575" t="s">
        <v>1428</v>
      </c>
    </row>
    <row r="576" spans="1:40" x14ac:dyDescent="0.2">
      <c r="A576" t="s">
        <v>1429</v>
      </c>
      <c r="B576" t="s">
        <v>93</v>
      </c>
      <c r="C576" t="s">
        <v>94</v>
      </c>
      <c r="D576" t="s">
        <v>132</v>
      </c>
      <c r="E576" t="s">
        <v>133</v>
      </c>
      <c r="F576" t="s">
        <v>134</v>
      </c>
      <c r="G576" t="s">
        <v>138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4.9067713444553502E-4</v>
      </c>
      <c r="R576">
        <v>0</v>
      </c>
      <c r="S576">
        <v>0</v>
      </c>
      <c r="T576">
        <v>0</v>
      </c>
      <c r="U576">
        <v>5.0439544602968696E-4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 t="s">
        <v>1430</v>
      </c>
    </row>
    <row r="577" spans="1:40" x14ac:dyDescent="0.2">
      <c r="A577" t="s">
        <v>1431</v>
      </c>
      <c r="B577" t="s">
        <v>93</v>
      </c>
      <c r="C577" t="s">
        <v>94</v>
      </c>
      <c r="D577" t="s">
        <v>132</v>
      </c>
      <c r="E577" t="s">
        <v>577</v>
      </c>
      <c r="F577" t="s">
        <v>578</v>
      </c>
      <c r="G577" t="s">
        <v>578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4.0146311000089198E-4</v>
      </c>
      <c r="R577">
        <v>0</v>
      </c>
      <c r="S577">
        <v>0</v>
      </c>
      <c r="T577">
        <v>8.1197486408246804E-4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 t="s">
        <v>1432</v>
      </c>
    </row>
    <row r="578" spans="1:40" x14ac:dyDescent="0.2">
      <c r="A578" t="s">
        <v>1433</v>
      </c>
      <c r="B578" t="s">
        <v>93</v>
      </c>
      <c r="C578" t="s">
        <v>94</v>
      </c>
      <c r="D578" t="s">
        <v>132</v>
      </c>
      <c r="E578" t="s">
        <v>205</v>
      </c>
      <c r="F578" t="s">
        <v>206</v>
      </c>
      <c r="G578" t="s">
        <v>406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2.39546458704852E-4</v>
      </c>
      <c r="T578">
        <v>0</v>
      </c>
      <c r="U578">
        <v>1.6813181534322899E-4</v>
      </c>
      <c r="V578">
        <v>2.09406541860368E-4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2.4994887409393498E-4</v>
      </c>
      <c r="AK578">
        <v>0</v>
      </c>
      <c r="AL578">
        <v>0</v>
      </c>
      <c r="AM578">
        <v>0</v>
      </c>
      <c r="AN578" t="s">
        <v>1434</v>
      </c>
    </row>
    <row r="579" spans="1:40" x14ac:dyDescent="0.2">
      <c r="A579" t="s">
        <v>1435</v>
      </c>
      <c r="B579" t="s">
        <v>93</v>
      </c>
      <c r="C579" t="s">
        <v>94</v>
      </c>
      <c r="D579" t="s">
        <v>132</v>
      </c>
      <c r="E579" t="s">
        <v>205</v>
      </c>
      <c r="F579" t="s">
        <v>206</v>
      </c>
      <c r="G579" t="s">
        <v>429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1.1297041587234301E-3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0</v>
      </c>
      <c r="AN579" t="s">
        <v>1436</v>
      </c>
    </row>
    <row r="580" spans="1:40" x14ac:dyDescent="0.2">
      <c r="A580" t="s">
        <v>1437</v>
      </c>
      <c r="B580" t="s">
        <v>93</v>
      </c>
      <c r="C580" t="s">
        <v>118</v>
      </c>
      <c r="D580" t="s">
        <v>119</v>
      </c>
      <c r="E580" t="s">
        <v>120</v>
      </c>
      <c r="F580" t="s">
        <v>121</v>
      </c>
      <c r="G580" t="s">
        <v>122</v>
      </c>
      <c r="H580">
        <v>2.1062133293215E-4</v>
      </c>
      <c r="I580">
        <v>0</v>
      </c>
      <c r="J580">
        <v>0</v>
      </c>
      <c r="K580">
        <v>0</v>
      </c>
      <c r="L580">
        <v>2.2472751788456499E-4</v>
      </c>
      <c r="M580">
        <v>0</v>
      </c>
      <c r="N580">
        <v>0</v>
      </c>
      <c r="O580">
        <v>2.52130502748222E-4</v>
      </c>
      <c r="P580">
        <v>1.6742285991729302E-5</v>
      </c>
      <c r="Q580">
        <v>0</v>
      </c>
      <c r="R580">
        <v>0</v>
      </c>
      <c r="S580">
        <v>0</v>
      </c>
      <c r="T580">
        <v>0</v>
      </c>
      <c r="U580">
        <v>2.4018830763318401E-5</v>
      </c>
      <c r="V580">
        <v>0</v>
      </c>
      <c r="W580">
        <v>0</v>
      </c>
      <c r="X580">
        <v>2.9339279427297301E-5</v>
      </c>
      <c r="Y580">
        <v>0</v>
      </c>
      <c r="Z580">
        <v>0</v>
      </c>
      <c r="AA580">
        <v>0</v>
      </c>
      <c r="AB580">
        <v>0</v>
      </c>
      <c r="AC580">
        <v>2.36686390532544E-4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6.81678747528915E-5</v>
      </c>
      <c r="AK580">
        <v>0</v>
      </c>
      <c r="AL580">
        <v>0</v>
      </c>
      <c r="AM580">
        <v>0</v>
      </c>
      <c r="AN580" t="s">
        <v>1438</v>
      </c>
    </row>
    <row r="581" spans="1:40" x14ac:dyDescent="0.2">
      <c r="A581" t="s">
        <v>1439</v>
      </c>
      <c r="B581" t="s">
        <v>93</v>
      </c>
      <c r="C581" t="s">
        <v>94</v>
      </c>
      <c r="D581" t="s">
        <v>132</v>
      </c>
      <c r="E581" t="s">
        <v>133</v>
      </c>
      <c r="F581" t="s">
        <v>134</v>
      </c>
      <c r="G581" t="s">
        <v>135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1.27614029310061E-3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 t="s">
        <v>1440</v>
      </c>
    </row>
    <row r="582" spans="1:40" x14ac:dyDescent="0.2">
      <c r="A582" t="s">
        <v>1441</v>
      </c>
      <c r="B582" t="s">
        <v>93</v>
      </c>
      <c r="C582" t="s">
        <v>94</v>
      </c>
      <c r="D582" t="s">
        <v>132</v>
      </c>
      <c r="E582" t="s">
        <v>243</v>
      </c>
      <c r="F582" t="s">
        <v>244</v>
      </c>
      <c r="G582" t="s">
        <v>245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3.2932652725176998E-4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3.8084514505232501E-4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 t="s">
        <v>1442</v>
      </c>
    </row>
    <row r="583" spans="1:40" x14ac:dyDescent="0.2">
      <c r="A583" t="s">
        <v>1443</v>
      </c>
      <c r="B583" t="s">
        <v>93</v>
      </c>
      <c r="C583" t="s">
        <v>94</v>
      </c>
      <c r="D583" t="s">
        <v>132</v>
      </c>
      <c r="E583" t="s">
        <v>205</v>
      </c>
      <c r="F583" t="s">
        <v>224</v>
      </c>
      <c r="G583" t="s">
        <v>225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8.2510446887226795E-4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 t="s">
        <v>1444</v>
      </c>
    </row>
    <row r="584" spans="1:40" x14ac:dyDescent="0.2">
      <c r="A584" t="s">
        <v>1445</v>
      </c>
      <c r="B584" t="s">
        <v>93</v>
      </c>
      <c r="C584" t="s">
        <v>94</v>
      </c>
      <c r="D584" t="s">
        <v>132</v>
      </c>
      <c r="E584" t="s">
        <v>205</v>
      </c>
      <c r="F584" t="s">
        <v>224</v>
      </c>
      <c r="G584" t="s">
        <v>754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1.8631391232599599E-4</v>
      </c>
      <c r="T584">
        <v>4.2363905952128798E-4</v>
      </c>
      <c r="U584">
        <v>0</v>
      </c>
      <c r="V584">
        <v>0</v>
      </c>
      <c r="W584">
        <v>0</v>
      </c>
      <c r="X584">
        <v>2.34714235418378E-4</v>
      </c>
      <c r="Y584">
        <v>0</v>
      </c>
      <c r="Z584">
        <v>0</v>
      </c>
      <c r="AA584">
        <v>0</v>
      </c>
      <c r="AB584">
        <v>0</v>
      </c>
      <c r="AC584">
        <v>1.3524936601859699E-4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 t="s">
        <v>1446</v>
      </c>
    </row>
    <row r="585" spans="1:40" x14ac:dyDescent="0.2">
      <c r="A585" t="s">
        <v>1447</v>
      </c>
      <c r="B585" t="s">
        <v>93</v>
      </c>
      <c r="C585" t="s">
        <v>94</v>
      </c>
      <c r="D585" t="s">
        <v>132</v>
      </c>
      <c r="E585" t="s">
        <v>231</v>
      </c>
      <c r="F585" t="s">
        <v>232</v>
      </c>
      <c r="G585" t="s">
        <v>233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1.0944009037633299E-3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 t="s">
        <v>1448</v>
      </c>
    </row>
    <row r="586" spans="1:40" x14ac:dyDescent="0.2">
      <c r="A586" t="s">
        <v>1449</v>
      </c>
      <c r="B586" t="s">
        <v>93</v>
      </c>
      <c r="C586" t="s">
        <v>94</v>
      </c>
      <c r="D586" t="s">
        <v>132</v>
      </c>
      <c r="E586" t="s">
        <v>205</v>
      </c>
      <c r="F586" t="s">
        <v>206</v>
      </c>
      <c r="G586" t="s">
        <v>386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9.5010420497731996E-4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 t="s">
        <v>1450</v>
      </c>
    </row>
    <row r="587" spans="1:40" x14ac:dyDescent="0.2">
      <c r="A587" t="s">
        <v>1451</v>
      </c>
      <c r="B587" t="s">
        <v>93</v>
      </c>
      <c r="C587" t="s">
        <v>94</v>
      </c>
      <c r="D587" t="s">
        <v>132</v>
      </c>
      <c r="E587" t="s">
        <v>133</v>
      </c>
      <c r="F587" t="s">
        <v>134</v>
      </c>
      <c r="G587" t="s">
        <v>188</v>
      </c>
      <c r="H587">
        <v>9.02662855423499E-4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 t="s">
        <v>1452</v>
      </c>
    </row>
    <row r="588" spans="1:40" x14ac:dyDescent="0.2">
      <c r="A588" t="s">
        <v>1453</v>
      </c>
      <c r="B588" t="s">
        <v>93</v>
      </c>
      <c r="C588" t="s">
        <v>94</v>
      </c>
      <c r="D588" t="s">
        <v>95</v>
      </c>
      <c r="E588" t="s">
        <v>543</v>
      </c>
      <c r="F588" t="s">
        <v>544</v>
      </c>
      <c r="G588" t="s">
        <v>544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1.0590976488032201E-3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 t="s">
        <v>1454</v>
      </c>
    </row>
    <row r="589" spans="1:40" x14ac:dyDescent="0.2">
      <c r="A589" t="s">
        <v>1455</v>
      </c>
      <c r="B589" t="s">
        <v>93</v>
      </c>
      <c r="C589" t="s">
        <v>94</v>
      </c>
      <c r="D589" t="s">
        <v>95</v>
      </c>
      <c r="E589" t="s">
        <v>543</v>
      </c>
      <c r="F589" t="s">
        <v>544</v>
      </c>
      <c r="G589" t="s">
        <v>544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1.0590976488032201E-3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 t="s">
        <v>1456</v>
      </c>
    </row>
    <row r="590" spans="1:40" x14ac:dyDescent="0.2">
      <c r="A590" t="s">
        <v>1457</v>
      </c>
      <c r="B590" t="s">
        <v>93</v>
      </c>
      <c r="C590" t="s">
        <v>94</v>
      </c>
      <c r="D590" t="s">
        <v>132</v>
      </c>
      <c r="E590" t="s">
        <v>205</v>
      </c>
      <c r="F590" t="s">
        <v>206</v>
      </c>
      <c r="G590" t="s">
        <v>1208</v>
      </c>
      <c r="H590">
        <v>3.6106514216939999E-4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2.9343679697434101E-4</v>
      </c>
      <c r="AA590">
        <v>0</v>
      </c>
      <c r="AB590">
        <v>0</v>
      </c>
      <c r="AC590">
        <v>2.7049873203719398E-4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0</v>
      </c>
      <c r="AN590" t="s">
        <v>1458</v>
      </c>
    </row>
    <row r="591" spans="1:40" x14ac:dyDescent="0.2">
      <c r="A591" t="s">
        <v>1459</v>
      </c>
      <c r="B591" t="s">
        <v>93</v>
      </c>
      <c r="C591" t="s">
        <v>94</v>
      </c>
      <c r="D591" t="s">
        <v>132</v>
      </c>
      <c r="E591" t="s">
        <v>205</v>
      </c>
      <c r="F591" t="s">
        <v>260</v>
      </c>
      <c r="G591" t="s">
        <v>261</v>
      </c>
      <c r="H591">
        <v>0</v>
      </c>
      <c r="I591">
        <v>0</v>
      </c>
      <c r="J591">
        <v>6.4830546365018298E-4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 t="s">
        <v>1460</v>
      </c>
    </row>
    <row r="592" spans="1:40" x14ac:dyDescent="0.2">
      <c r="A592" t="s">
        <v>1461</v>
      </c>
      <c r="B592" t="s">
        <v>93</v>
      </c>
      <c r="C592" t="s">
        <v>94</v>
      </c>
      <c r="D592" t="s">
        <v>132</v>
      </c>
      <c r="E592" t="s">
        <v>205</v>
      </c>
      <c r="F592" t="s">
        <v>206</v>
      </c>
      <c r="G592" t="s">
        <v>386</v>
      </c>
      <c r="H592">
        <v>0</v>
      </c>
      <c r="I592">
        <v>0</v>
      </c>
      <c r="J592">
        <v>0</v>
      </c>
      <c r="K592">
        <v>0</v>
      </c>
      <c r="L592">
        <v>1.08618300310873E-3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 t="s">
        <v>1462</v>
      </c>
    </row>
    <row r="593" spans="1:40" x14ac:dyDescent="0.2">
      <c r="A593" t="s">
        <v>1463</v>
      </c>
      <c r="B593" t="s">
        <v>93</v>
      </c>
      <c r="C593" t="s">
        <v>101</v>
      </c>
      <c r="D593" t="s">
        <v>102</v>
      </c>
      <c r="E593" t="s">
        <v>103</v>
      </c>
      <c r="F593" t="s">
        <v>1464</v>
      </c>
      <c r="G593" t="s">
        <v>1465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9.4681376584883901E-4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1.5969763913656801E-4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 t="s">
        <v>1466</v>
      </c>
    </row>
    <row r="594" spans="1:40" x14ac:dyDescent="0.2">
      <c r="A594" t="s">
        <v>1467</v>
      </c>
      <c r="B594" t="s">
        <v>93</v>
      </c>
      <c r="C594" t="s">
        <v>118</v>
      </c>
      <c r="D594" t="s">
        <v>119</v>
      </c>
      <c r="E594" t="s">
        <v>120</v>
      </c>
      <c r="F594" t="s">
        <v>147</v>
      </c>
      <c r="G594" t="s">
        <v>148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1.4623569159396899E-3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 t="s">
        <v>1468</v>
      </c>
    </row>
    <row r="595" spans="1:40" x14ac:dyDescent="0.2">
      <c r="A595" t="s">
        <v>1469</v>
      </c>
      <c r="B595" t="s">
        <v>93</v>
      </c>
      <c r="C595" t="s">
        <v>94</v>
      </c>
      <c r="D595" t="s">
        <v>132</v>
      </c>
      <c r="E595" t="s">
        <v>205</v>
      </c>
      <c r="F595" t="s">
        <v>206</v>
      </c>
      <c r="G595" t="s">
        <v>406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5.0426100549644498E-4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1.7603567656378401E-4</v>
      </c>
      <c r="Y595">
        <v>0</v>
      </c>
      <c r="Z595">
        <v>0</v>
      </c>
      <c r="AA595">
        <v>0</v>
      </c>
      <c r="AB595">
        <v>4.0930486390613297E-4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2.4589012224251799E-4</v>
      </c>
      <c r="AI595">
        <v>0</v>
      </c>
      <c r="AJ595">
        <v>0</v>
      </c>
      <c r="AK595">
        <v>0</v>
      </c>
      <c r="AL595">
        <v>0</v>
      </c>
      <c r="AM595">
        <v>0</v>
      </c>
      <c r="AN595" t="s">
        <v>1470</v>
      </c>
    </row>
    <row r="596" spans="1:40" x14ac:dyDescent="0.2">
      <c r="A596" t="s">
        <v>1471</v>
      </c>
      <c r="B596" t="s">
        <v>93</v>
      </c>
      <c r="C596" t="s">
        <v>94</v>
      </c>
      <c r="D596" t="s">
        <v>132</v>
      </c>
      <c r="E596" t="s">
        <v>205</v>
      </c>
      <c r="F596" t="s">
        <v>206</v>
      </c>
      <c r="G596" t="s">
        <v>207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1.3393828793383401E-4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2.8858747530357198E-4</v>
      </c>
      <c r="X596">
        <v>0</v>
      </c>
      <c r="Y596">
        <v>0</v>
      </c>
      <c r="Z596">
        <v>1.3041635421081799E-4</v>
      </c>
      <c r="AA596">
        <v>0</v>
      </c>
      <c r="AB596">
        <v>0</v>
      </c>
      <c r="AC596">
        <v>1.3524936601859699E-4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 t="s">
        <v>1472</v>
      </c>
    </row>
    <row r="597" spans="1:40" x14ac:dyDescent="0.2">
      <c r="A597" t="s">
        <v>1473</v>
      </c>
      <c r="B597" t="s">
        <v>93</v>
      </c>
      <c r="C597" t="s">
        <v>94</v>
      </c>
      <c r="D597" t="s">
        <v>132</v>
      </c>
      <c r="E597" t="s">
        <v>205</v>
      </c>
      <c r="F597" t="s">
        <v>206</v>
      </c>
      <c r="G597" t="s">
        <v>207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6.6910518333482001E-4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1.3319421937087899E-4</v>
      </c>
      <c r="X597">
        <v>2.34714235418378E-4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0</v>
      </c>
      <c r="AN597" t="s">
        <v>1474</v>
      </c>
    </row>
    <row r="598" spans="1:40" x14ac:dyDescent="0.2">
      <c r="A598" t="s">
        <v>1475</v>
      </c>
      <c r="B598" t="s">
        <v>93</v>
      </c>
      <c r="C598" t="s">
        <v>94</v>
      </c>
      <c r="D598" t="s">
        <v>132</v>
      </c>
      <c r="E598" t="s">
        <v>133</v>
      </c>
      <c r="F598" t="s">
        <v>134</v>
      </c>
      <c r="G598" t="s">
        <v>536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5.2954882440161004E-4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1.7048222113979501E-3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 t="s">
        <v>1476</v>
      </c>
    </row>
    <row r="599" spans="1:40" x14ac:dyDescent="0.2">
      <c r="A599" t="s">
        <v>1477</v>
      </c>
      <c r="B599" t="s">
        <v>93</v>
      </c>
      <c r="C599" t="s">
        <v>94</v>
      </c>
      <c r="D599" t="s">
        <v>132</v>
      </c>
      <c r="E599" t="s">
        <v>133</v>
      </c>
      <c r="F599" t="s">
        <v>134</v>
      </c>
      <c r="G599" t="s">
        <v>138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5.3528414666785605E-4</v>
      </c>
      <c r="R599">
        <v>0</v>
      </c>
      <c r="S599">
        <v>0</v>
      </c>
      <c r="T599">
        <v>5.6485207936171698E-4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 t="s">
        <v>1478</v>
      </c>
    </row>
    <row r="600" spans="1:40" x14ac:dyDescent="0.2">
      <c r="A600" t="s">
        <v>1479</v>
      </c>
      <c r="B600" t="s">
        <v>93</v>
      </c>
      <c r="C600" t="s">
        <v>1480</v>
      </c>
      <c r="D600" t="s">
        <v>1481</v>
      </c>
      <c r="E600" t="s">
        <v>1482</v>
      </c>
      <c r="F600" t="s">
        <v>1483</v>
      </c>
      <c r="G600" t="s">
        <v>1484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9.884911388830049E-4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 t="s">
        <v>1485</v>
      </c>
    </row>
    <row r="601" spans="1:40" x14ac:dyDescent="0.2">
      <c r="A601" t="s">
        <v>1486</v>
      </c>
      <c r="B601" t="s">
        <v>93</v>
      </c>
      <c r="C601" t="s">
        <v>94</v>
      </c>
      <c r="D601" t="s">
        <v>132</v>
      </c>
      <c r="E601" t="s">
        <v>205</v>
      </c>
      <c r="F601" t="s">
        <v>206</v>
      </c>
      <c r="G601" t="s">
        <v>207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6.7252726137291595E-4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 t="s">
        <v>1487</v>
      </c>
    </row>
    <row r="602" spans="1:40" x14ac:dyDescent="0.2">
      <c r="A602" t="s">
        <v>1488</v>
      </c>
      <c r="B602" t="s">
        <v>93</v>
      </c>
      <c r="C602" t="s">
        <v>94</v>
      </c>
      <c r="D602" t="s">
        <v>95</v>
      </c>
      <c r="E602" t="s">
        <v>96</v>
      </c>
      <c r="F602" t="s">
        <v>97</v>
      </c>
      <c r="G602" t="s">
        <v>98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4.6363756788978699E-4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 t="s">
        <v>1489</v>
      </c>
    </row>
    <row r="603" spans="1:40" x14ac:dyDescent="0.2">
      <c r="A603" t="s">
        <v>1490</v>
      </c>
      <c r="B603" t="s">
        <v>93</v>
      </c>
      <c r="C603" t="s">
        <v>94</v>
      </c>
      <c r="D603" t="s">
        <v>132</v>
      </c>
      <c r="E603" t="s">
        <v>133</v>
      </c>
      <c r="F603" t="s">
        <v>134</v>
      </c>
      <c r="G603" t="s">
        <v>279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9.8356048897007197E-4</v>
      </c>
      <c r="AI603">
        <v>0</v>
      </c>
      <c r="AJ603">
        <v>0</v>
      </c>
      <c r="AK603">
        <v>0</v>
      </c>
      <c r="AL603">
        <v>0</v>
      </c>
      <c r="AM603">
        <v>0</v>
      </c>
      <c r="AN603" t="s">
        <v>1491</v>
      </c>
    </row>
    <row r="604" spans="1:40" x14ac:dyDescent="0.2">
      <c r="A604" t="s">
        <v>1492</v>
      </c>
      <c r="B604" t="s">
        <v>93</v>
      </c>
      <c r="C604" t="s">
        <v>94</v>
      </c>
      <c r="D604" t="s">
        <v>132</v>
      </c>
      <c r="E604" t="s">
        <v>133</v>
      </c>
      <c r="F604" t="s">
        <v>134</v>
      </c>
      <c r="G604" t="s">
        <v>236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4.2363905952128798E-4</v>
      </c>
      <c r="U604">
        <v>0</v>
      </c>
      <c r="V604">
        <v>0</v>
      </c>
      <c r="W604">
        <v>0</v>
      </c>
      <c r="X604">
        <v>4.4008919140945898E-4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 t="s">
        <v>1493</v>
      </c>
    </row>
    <row r="605" spans="1:40" x14ac:dyDescent="0.2">
      <c r="A605" t="s">
        <v>1494</v>
      </c>
      <c r="B605" t="s">
        <v>93</v>
      </c>
      <c r="C605" t="s">
        <v>94</v>
      </c>
      <c r="D605" t="s">
        <v>132</v>
      </c>
      <c r="E605" t="s">
        <v>577</v>
      </c>
      <c r="F605" t="s">
        <v>578</v>
      </c>
      <c r="G605" t="s">
        <v>578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4.4398073123626399E-4</v>
      </c>
      <c r="X605">
        <v>0</v>
      </c>
      <c r="Y605">
        <v>0</v>
      </c>
      <c r="Z605">
        <v>0</v>
      </c>
      <c r="AA605">
        <v>8.5241110569897699E-4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 t="s">
        <v>1495</v>
      </c>
    </row>
    <row r="606" spans="1:40" x14ac:dyDescent="0.2">
      <c r="A606" t="s">
        <v>1496</v>
      </c>
      <c r="B606" t="s">
        <v>93</v>
      </c>
      <c r="C606" t="s">
        <v>94</v>
      </c>
      <c r="D606" t="s">
        <v>132</v>
      </c>
      <c r="E606" t="s">
        <v>133</v>
      </c>
      <c r="F606" t="s">
        <v>134</v>
      </c>
      <c r="G606" t="s">
        <v>1497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2.7049873203719398E-4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4.3172987343497902E-4</v>
      </c>
      <c r="AK606">
        <v>0</v>
      </c>
      <c r="AL606">
        <v>0</v>
      </c>
      <c r="AM606">
        <v>0</v>
      </c>
      <c r="AN606" t="s">
        <v>1498</v>
      </c>
    </row>
    <row r="607" spans="1:40" x14ac:dyDescent="0.2">
      <c r="A607" t="s">
        <v>1499</v>
      </c>
      <c r="B607" t="s">
        <v>93</v>
      </c>
      <c r="C607" t="s">
        <v>118</v>
      </c>
      <c r="D607" t="s">
        <v>119</v>
      </c>
      <c r="E607" t="s">
        <v>120</v>
      </c>
      <c r="F607" t="s">
        <v>128</v>
      </c>
      <c r="G607" t="s">
        <v>221</v>
      </c>
      <c r="H607">
        <v>3.9115390401685003E-4</v>
      </c>
      <c r="I607">
        <v>0</v>
      </c>
      <c r="J607">
        <v>8.9421443262094195E-5</v>
      </c>
      <c r="K607">
        <v>2.8387316546966801E-5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4.4398073123626401E-5</v>
      </c>
      <c r="X607">
        <v>0</v>
      </c>
      <c r="Y607">
        <v>0</v>
      </c>
      <c r="Z607">
        <v>6.5208177105408995E-5</v>
      </c>
      <c r="AA607">
        <v>0</v>
      </c>
      <c r="AB607">
        <v>0</v>
      </c>
      <c r="AC607">
        <v>6.7624683009298399E-5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4.5445249835261003E-5</v>
      </c>
      <c r="AK607">
        <v>0</v>
      </c>
      <c r="AL607">
        <v>0</v>
      </c>
      <c r="AM607">
        <v>0</v>
      </c>
      <c r="AN607" t="s">
        <v>1500</v>
      </c>
    </row>
    <row r="608" spans="1:40" x14ac:dyDescent="0.2">
      <c r="A608" t="s">
        <v>1501</v>
      </c>
      <c r="B608" t="s">
        <v>93</v>
      </c>
      <c r="C608" t="s">
        <v>94</v>
      </c>
      <c r="D608" t="s">
        <v>132</v>
      </c>
      <c r="E608" t="s">
        <v>1502</v>
      </c>
      <c r="F608" t="s">
        <v>1502</v>
      </c>
      <c r="G608" t="s">
        <v>1502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3.0954960532425302E-4</v>
      </c>
      <c r="O608">
        <v>0</v>
      </c>
      <c r="P608">
        <v>0</v>
      </c>
      <c r="Q608">
        <v>3.12249085556249E-4</v>
      </c>
      <c r="R608">
        <v>0</v>
      </c>
      <c r="S608">
        <v>0</v>
      </c>
      <c r="T608">
        <v>0</v>
      </c>
      <c r="U608">
        <v>2.1616947686986599E-4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1.3524936601859699E-4</v>
      </c>
      <c r="AD608">
        <v>0</v>
      </c>
      <c r="AE608">
        <v>0</v>
      </c>
      <c r="AF608">
        <v>0</v>
      </c>
      <c r="AG608">
        <v>3.9426735269186002E-5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 t="s">
        <v>1503</v>
      </c>
    </row>
    <row r="609" spans="1:40" x14ac:dyDescent="0.2">
      <c r="A609" t="s">
        <v>1504</v>
      </c>
      <c r="B609" t="s">
        <v>93</v>
      </c>
      <c r="C609" t="s">
        <v>94</v>
      </c>
      <c r="D609" t="s">
        <v>132</v>
      </c>
      <c r="E609" t="s">
        <v>231</v>
      </c>
      <c r="F609" t="s">
        <v>232</v>
      </c>
      <c r="G609" t="s">
        <v>1505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4.5894231448139502E-4</v>
      </c>
      <c r="U609">
        <v>2.1616947686986599E-4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9.0890499670521897E-5</v>
      </c>
      <c r="AK609">
        <v>0</v>
      </c>
      <c r="AL609">
        <v>0</v>
      </c>
      <c r="AM609">
        <v>0</v>
      </c>
      <c r="AN609" t="s">
        <v>1506</v>
      </c>
    </row>
    <row r="610" spans="1:40" x14ac:dyDescent="0.2">
      <c r="A610" t="s">
        <v>1507</v>
      </c>
      <c r="B610" t="s">
        <v>93</v>
      </c>
      <c r="C610" t="s">
        <v>94</v>
      </c>
      <c r="D610" t="s">
        <v>132</v>
      </c>
      <c r="E610" t="s">
        <v>205</v>
      </c>
      <c r="F610" t="s">
        <v>206</v>
      </c>
      <c r="G610" t="s">
        <v>386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7.9686159127130096E-4</v>
      </c>
      <c r="AE610">
        <v>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0</v>
      </c>
      <c r="AN610" t="s">
        <v>1508</v>
      </c>
    </row>
    <row r="611" spans="1:40" x14ac:dyDescent="0.2">
      <c r="A611" t="s">
        <v>1509</v>
      </c>
      <c r="B611" t="s">
        <v>93</v>
      </c>
      <c r="C611" t="s">
        <v>94</v>
      </c>
      <c r="D611" t="s">
        <v>132</v>
      </c>
      <c r="E611" t="s">
        <v>205</v>
      </c>
      <c r="F611" t="s">
        <v>1510</v>
      </c>
      <c r="G611" t="s">
        <v>1511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5.1254755849941905E-4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 t="s">
        <v>1512</v>
      </c>
    </row>
    <row r="612" spans="1:40" x14ac:dyDescent="0.2">
      <c r="A612" t="s">
        <v>1513</v>
      </c>
      <c r="B612" t="s">
        <v>93</v>
      </c>
      <c r="C612" t="s">
        <v>118</v>
      </c>
      <c r="D612" t="s">
        <v>119</v>
      </c>
      <c r="E612" t="s">
        <v>120</v>
      </c>
      <c r="F612" t="s">
        <v>147</v>
      </c>
      <c r="G612" t="s">
        <v>148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7.3348198568243196E-4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 t="s">
        <v>1514</v>
      </c>
    </row>
    <row r="613" spans="1:40" x14ac:dyDescent="0.2">
      <c r="A613" t="s">
        <v>1515</v>
      </c>
      <c r="B613" t="s">
        <v>93</v>
      </c>
      <c r="C613" t="s">
        <v>94</v>
      </c>
      <c r="D613" t="s">
        <v>132</v>
      </c>
      <c r="E613" t="s">
        <v>133</v>
      </c>
      <c r="F613" t="s">
        <v>134</v>
      </c>
      <c r="G613" t="s">
        <v>236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1.7054369329422201E-3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 t="s">
        <v>1516</v>
      </c>
    </row>
    <row r="614" spans="1:40" x14ac:dyDescent="0.2">
      <c r="A614" t="s">
        <v>1517</v>
      </c>
      <c r="B614" t="s">
        <v>93</v>
      </c>
      <c r="C614" t="s">
        <v>94</v>
      </c>
      <c r="D614" t="s">
        <v>132</v>
      </c>
      <c r="E614" t="s">
        <v>205</v>
      </c>
      <c r="F614" t="s">
        <v>1015</v>
      </c>
      <c r="G614" t="s">
        <v>1412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5.7480980557903601E-4</v>
      </c>
      <c r="AD614">
        <v>0</v>
      </c>
      <c r="AE614">
        <v>0</v>
      </c>
      <c r="AF614">
        <v>0</v>
      </c>
      <c r="AG614">
        <v>1.5770694107674401E-4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 t="s">
        <v>1518</v>
      </c>
    </row>
    <row r="615" spans="1:40" x14ac:dyDescent="0.2">
      <c r="A615" t="s">
        <v>1519</v>
      </c>
      <c r="B615" t="s">
        <v>93</v>
      </c>
      <c r="C615" t="s">
        <v>94</v>
      </c>
      <c r="D615" t="s">
        <v>132</v>
      </c>
      <c r="E615" t="s">
        <v>133</v>
      </c>
      <c r="F615" t="s">
        <v>134</v>
      </c>
      <c r="G615" t="s">
        <v>153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7.6621306853009703E-4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 t="s">
        <v>1520</v>
      </c>
    </row>
    <row r="616" spans="1:40" x14ac:dyDescent="0.2">
      <c r="A616" t="s">
        <v>1521</v>
      </c>
      <c r="B616" t="s">
        <v>93</v>
      </c>
      <c r="C616" t="s">
        <v>94</v>
      </c>
      <c r="D616" t="s">
        <v>95</v>
      </c>
      <c r="E616" t="s">
        <v>543</v>
      </c>
      <c r="F616" t="s">
        <v>544</v>
      </c>
      <c r="G616" t="s">
        <v>544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5.5167340934166996E-4</v>
      </c>
      <c r="AE616">
        <v>0</v>
      </c>
      <c r="AF616">
        <v>0</v>
      </c>
      <c r="AG616">
        <v>1.3799357344215099E-4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 t="s">
        <v>1522</v>
      </c>
    </row>
    <row r="617" spans="1:40" x14ac:dyDescent="0.2">
      <c r="A617" t="s">
        <v>1523</v>
      </c>
      <c r="B617" t="s">
        <v>93</v>
      </c>
      <c r="C617" t="s">
        <v>94</v>
      </c>
      <c r="D617" t="s">
        <v>132</v>
      </c>
      <c r="E617" t="s">
        <v>205</v>
      </c>
      <c r="F617" t="s">
        <v>206</v>
      </c>
      <c r="G617" t="s">
        <v>207</v>
      </c>
      <c r="H617">
        <v>0</v>
      </c>
      <c r="I617">
        <v>0</v>
      </c>
      <c r="J617">
        <v>0</v>
      </c>
      <c r="K617">
        <v>0</v>
      </c>
      <c r="L617">
        <v>3.3709127682684701E-4</v>
      </c>
      <c r="M617">
        <v>0</v>
      </c>
      <c r="N617">
        <v>0</v>
      </c>
      <c r="O617">
        <v>3.0255660329786701E-4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1.17357117709189E-4</v>
      </c>
      <c r="Y617">
        <v>0</v>
      </c>
      <c r="Z617">
        <v>0</v>
      </c>
      <c r="AA617">
        <v>2.43546030199708E-4</v>
      </c>
      <c r="AB617">
        <v>6.8217477317688806E-5</v>
      </c>
      <c r="AC617">
        <v>3.38123415046492E-5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2.2722624917630501E-5</v>
      </c>
      <c r="AK617">
        <v>0</v>
      </c>
      <c r="AL617">
        <v>0</v>
      </c>
      <c r="AM617">
        <v>0</v>
      </c>
      <c r="AN617" t="s">
        <v>1524</v>
      </c>
    </row>
    <row r="618" spans="1:40" x14ac:dyDescent="0.2">
      <c r="A618" t="s">
        <v>1525</v>
      </c>
      <c r="B618" t="s">
        <v>93</v>
      </c>
      <c r="C618" t="s">
        <v>94</v>
      </c>
      <c r="D618" t="s">
        <v>132</v>
      </c>
      <c r="E618" t="s">
        <v>205</v>
      </c>
      <c r="F618" t="s">
        <v>206</v>
      </c>
      <c r="G618" t="s">
        <v>386</v>
      </c>
      <c r="H618">
        <v>0</v>
      </c>
      <c r="I618">
        <v>0</v>
      </c>
      <c r="J618">
        <v>0</v>
      </c>
      <c r="K618">
        <v>0</v>
      </c>
      <c r="L618">
        <v>1.49818345256377E-4</v>
      </c>
      <c r="M618">
        <v>0</v>
      </c>
      <c r="N618">
        <v>0</v>
      </c>
      <c r="O618">
        <v>1.00852201099289E-4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3.2273207370027001E-4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3.0648522741203902E-5</v>
      </c>
      <c r="AE618">
        <v>0</v>
      </c>
      <c r="AF618">
        <v>0</v>
      </c>
      <c r="AG618">
        <v>0</v>
      </c>
      <c r="AH618">
        <v>1.7563580160179801E-4</v>
      </c>
      <c r="AI618">
        <v>0</v>
      </c>
      <c r="AJ618">
        <v>2.2722624917630501E-5</v>
      </c>
      <c r="AK618">
        <v>0</v>
      </c>
      <c r="AL618">
        <v>0</v>
      </c>
      <c r="AM618">
        <v>0</v>
      </c>
      <c r="AN618" t="s">
        <v>1526</v>
      </c>
    </row>
    <row r="619" spans="1:40" x14ac:dyDescent="0.2">
      <c r="A619" t="s">
        <v>1527</v>
      </c>
      <c r="B619" t="s">
        <v>93</v>
      </c>
      <c r="C619" t="s">
        <v>118</v>
      </c>
      <c r="D619" t="s">
        <v>119</v>
      </c>
      <c r="E619" t="s">
        <v>120</v>
      </c>
      <c r="F619" t="s">
        <v>806</v>
      </c>
      <c r="G619" t="s">
        <v>807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6.3879055654627204E-4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 t="s">
        <v>1528</v>
      </c>
    </row>
    <row r="620" spans="1:40" x14ac:dyDescent="0.2">
      <c r="A620" t="s">
        <v>1529</v>
      </c>
      <c r="B620" t="s">
        <v>93</v>
      </c>
      <c r="C620" t="s">
        <v>94</v>
      </c>
      <c r="D620" t="s">
        <v>132</v>
      </c>
      <c r="E620" t="s">
        <v>231</v>
      </c>
      <c r="F620" t="s">
        <v>232</v>
      </c>
      <c r="G620" t="s">
        <v>1505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4.2363905952128798E-4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7.3063809059912296E-4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1.36335749505783E-4</v>
      </c>
      <c r="AK620">
        <v>0</v>
      </c>
      <c r="AL620">
        <v>0</v>
      </c>
      <c r="AM620">
        <v>0</v>
      </c>
      <c r="AN620" t="s">
        <v>1530</v>
      </c>
    </row>
    <row r="621" spans="1:40" x14ac:dyDescent="0.2">
      <c r="A621" t="s">
        <v>1531</v>
      </c>
      <c r="B621" t="s">
        <v>93</v>
      </c>
      <c r="C621" t="s">
        <v>94</v>
      </c>
      <c r="D621" t="s">
        <v>132</v>
      </c>
      <c r="E621" t="s">
        <v>133</v>
      </c>
      <c r="F621" t="s">
        <v>134</v>
      </c>
      <c r="G621" t="s">
        <v>536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5.3277687748351705E-4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 t="s">
        <v>1532</v>
      </c>
    </row>
    <row r="622" spans="1:40" x14ac:dyDescent="0.2">
      <c r="A622" t="s">
        <v>1533</v>
      </c>
      <c r="B622" t="s">
        <v>93</v>
      </c>
      <c r="C622" t="s">
        <v>177</v>
      </c>
      <c r="D622" t="s">
        <v>450</v>
      </c>
      <c r="E622" t="s">
        <v>451</v>
      </c>
      <c r="F622" t="s">
        <v>1277</v>
      </c>
      <c r="G622" t="s">
        <v>1534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2.9339279427297298E-4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2.1026388117086899E-4</v>
      </c>
      <c r="AM622">
        <v>0</v>
      </c>
      <c r="AN622" t="s">
        <v>1535</v>
      </c>
    </row>
    <row r="623" spans="1:40" x14ac:dyDescent="0.2">
      <c r="A623" t="s">
        <v>1536</v>
      </c>
      <c r="B623" t="s">
        <v>93</v>
      </c>
      <c r="C623" t="s">
        <v>94</v>
      </c>
      <c r="D623" t="s">
        <v>95</v>
      </c>
      <c r="E623" t="s">
        <v>212</v>
      </c>
      <c r="F623" t="s">
        <v>213</v>
      </c>
      <c r="G623" t="s">
        <v>214</v>
      </c>
      <c r="H623">
        <v>2.4071009477960001E-4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1.3308136594714E-4</v>
      </c>
      <c r="T623">
        <v>0</v>
      </c>
      <c r="U623">
        <v>0</v>
      </c>
      <c r="V623">
        <v>1.25643925116221E-4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1.3524936601859699E-4</v>
      </c>
      <c r="AD623">
        <v>3.0648522741203902E-5</v>
      </c>
      <c r="AE623">
        <v>0</v>
      </c>
      <c r="AF623">
        <v>0</v>
      </c>
      <c r="AG623">
        <v>3.9426735269186002E-5</v>
      </c>
      <c r="AH623">
        <v>0</v>
      </c>
      <c r="AI623">
        <v>0</v>
      </c>
      <c r="AJ623">
        <v>0</v>
      </c>
      <c r="AK623">
        <v>0</v>
      </c>
      <c r="AL623">
        <v>0</v>
      </c>
      <c r="AM623">
        <v>0</v>
      </c>
      <c r="AN623" t="s">
        <v>1537</v>
      </c>
    </row>
    <row r="624" spans="1:40" x14ac:dyDescent="0.2">
      <c r="A624" t="s">
        <v>1538</v>
      </c>
      <c r="B624" t="s">
        <v>93</v>
      </c>
      <c r="C624" t="s">
        <v>94</v>
      </c>
      <c r="D624" t="s">
        <v>132</v>
      </c>
      <c r="E624" t="s">
        <v>205</v>
      </c>
      <c r="F624" t="s">
        <v>206</v>
      </c>
      <c r="G624" t="s">
        <v>712</v>
      </c>
      <c r="H624">
        <v>0</v>
      </c>
      <c r="I624">
        <v>0</v>
      </c>
      <c r="J624">
        <v>1.3413216489314099E-4</v>
      </c>
      <c r="K624">
        <v>0</v>
      </c>
      <c r="L624">
        <v>0</v>
      </c>
      <c r="M624">
        <v>0</v>
      </c>
      <c r="N624">
        <v>1.31558582262808E-3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0</v>
      </c>
      <c r="AL624">
        <v>0</v>
      </c>
      <c r="AM624">
        <v>0</v>
      </c>
      <c r="AN624" t="s">
        <v>1539</v>
      </c>
    </row>
    <row r="625" spans="1:40" x14ac:dyDescent="0.2">
      <c r="A625" t="s">
        <v>1540</v>
      </c>
      <c r="B625" t="s">
        <v>93</v>
      </c>
      <c r="C625" t="s">
        <v>101</v>
      </c>
      <c r="D625" t="s">
        <v>102</v>
      </c>
      <c r="E625" t="s">
        <v>103</v>
      </c>
      <c r="F625" t="s">
        <v>1464</v>
      </c>
      <c r="G625" t="s">
        <v>1541</v>
      </c>
      <c r="H625">
        <v>0</v>
      </c>
      <c r="I625">
        <v>0</v>
      </c>
      <c r="J625">
        <v>0</v>
      </c>
      <c r="K625">
        <v>3.6903511511056901E-4</v>
      </c>
      <c r="L625">
        <v>0</v>
      </c>
      <c r="M625">
        <v>0</v>
      </c>
      <c r="N625">
        <v>0</v>
      </c>
      <c r="O625">
        <v>5.0426100549644498E-4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0</v>
      </c>
      <c r="AL625">
        <v>0</v>
      </c>
      <c r="AM625">
        <v>0</v>
      </c>
      <c r="AN625" t="s">
        <v>1542</v>
      </c>
    </row>
    <row r="626" spans="1:40" x14ac:dyDescent="0.2">
      <c r="A626" t="s">
        <v>1543</v>
      </c>
      <c r="B626" t="s">
        <v>93</v>
      </c>
      <c r="C626" t="s">
        <v>94</v>
      </c>
      <c r="D626" t="s">
        <v>95</v>
      </c>
      <c r="E626" t="s">
        <v>543</v>
      </c>
      <c r="F626" t="s">
        <v>544</v>
      </c>
      <c r="G626" t="s">
        <v>544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6.1909921064850603E-4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3.3298554842719802E-4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0</v>
      </c>
      <c r="AK626">
        <v>0</v>
      </c>
      <c r="AL626">
        <v>0</v>
      </c>
      <c r="AM626">
        <v>0</v>
      </c>
      <c r="AN626" t="s">
        <v>1544</v>
      </c>
    </row>
    <row r="627" spans="1:40" x14ac:dyDescent="0.2">
      <c r="A627" t="s">
        <v>1545</v>
      </c>
      <c r="B627" t="s">
        <v>93</v>
      </c>
      <c r="C627" t="s">
        <v>118</v>
      </c>
      <c r="D627" t="s">
        <v>119</v>
      </c>
      <c r="E627" t="s">
        <v>120</v>
      </c>
      <c r="F627" t="s">
        <v>147</v>
      </c>
      <c r="G627" t="s">
        <v>148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2.52130502748222E-4</v>
      </c>
      <c r="P627">
        <v>0</v>
      </c>
      <c r="Q627">
        <v>0</v>
      </c>
      <c r="R627">
        <v>0</v>
      </c>
      <c r="S627">
        <v>0</v>
      </c>
      <c r="T627">
        <v>3.1772929464096602E-4</v>
      </c>
      <c r="U627">
        <v>0</v>
      </c>
      <c r="V627">
        <v>0</v>
      </c>
      <c r="W627">
        <v>0</v>
      </c>
      <c r="X627">
        <v>2.6405351484567498E-4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0</v>
      </c>
      <c r="AL627">
        <v>0</v>
      </c>
      <c r="AM627">
        <v>0</v>
      </c>
      <c r="AN627" t="s">
        <v>1546</v>
      </c>
    </row>
    <row r="628" spans="1:40" x14ac:dyDescent="0.2">
      <c r="A628" t="s">
        <v>1547</v>
      </c>
      <c r="B628" t="s">
        <v>93</v>
      </c>
      <c r="C628" t="s">
        <v>94</v>
      </c>
      <c r="D628" t="s">
        <v>132</v>
      </c>
      <c r="E628" t="s">
        <v>133</v>
      </c>
      <c r="F628" t="s">
        <v>134</v>
      </c>
      <c r="G628" t="s">
        <v>536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1.17196001942105E-4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3.1541388215348802E-4</v>
      </c>
      <c r="AH628">
        <v>0</v>
      </c>
      <c r="AI628">
        <v>0</v>
      </c>
      <c r="AJ628">
        <v>0</v>
      </c>
      <c r="AK628">
        <v>0</v>
      </c>
      <c r="AL628">
        <v>0</v>
      </c>
      <c r="AM628">
        <v>0</v>
      </c>
      <c r="AN628" t="s">
        <v>1548</v>
      </c>
    </row>
    <row r="629" spans="1:40" x14ac:dyDescent="0.2">
      <c r="A629" t="s">
        <v>1549</v>
      </c>
      <c r="B629" t="s">
        <v>93</v>
      </c>
      <c r="C629" t="s">
        <v>94</v>
      </c>
      <c r="D629" t="s">
        <v>132</v>
      </c>
      <c r="E629" t="s">
        <v>205</v>
      </c>
      <c r="F629" t="s">
        <v>206</v>
      </c>
      <c r="G629" t="s">
        <v>429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9.6327009255769102E-4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  <c r="AJ629">
        <v>0</v>
      </c>
      <c r="AK629">
        <v>0</v>
      </c>
      <c r="AL629">
        <v>0</v>
      </c>
      <c r="AM629">
        <v>0</v>
      </c>
      <c r="AN629" t="s">
        <v>1550</v>
      </c>
    </row>
    <row r="630" spans="1:40" x14ac:dyDescent="0.2">
      <c r="A630" t="s">
        <v>1551</v>
      </c>
      <c r="B630" t="s">
        <v>93</v>
      </c>
      <c r="C630" t="s">
        <v>94</v>
      </c>
      <c r="D630" t="s">
        <v>132</v>
      </c>
      <c r="E630" t="s">
        <v>577</v>
      </c>
      <c r="F630" t="s">
        <v>578</v>
      </c>
      <c r="G630" t="s">
        <v>578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9.6327009255769102E-4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0</v>
      </c>
      <c r="AK630">
        <v>0</v>
      </c>
      <c r="AL630">
        <v>0</v>
      </c>
      <c r="AM630">
        <v>0</v>
      </c>
      <c r="AN630" t="s">
        <v>1552</v>
      </c>
    </row>
    <row r="631" spans="1:40" x14ac:dyDescent="0.2">
      <c r="A631" t="s">
        <v>1553</v>
      </c>
      <c r="B631" t="s">
        <v>93</v>
      </c>
      <c r="C631" t="s">
        <v>94</v>
      </c>
      <c r="D631" t="s">
        <v>132</v>
      </c>
      <c r="E631" t="s">
        <v>436</v>
      </c>
      <c r="F631" t="s">
        <v>437</v>
      </c>
      <c r="G631" t="s">
        <v>1554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1.00852201099289E-4</v>
      </c>
      <c r="P631">
        <v>0</v>
      </c>
      <c r="Q631">
        <v>0</v>
      </c>
      <c r="R631">
        <v>0</v>
      </c>
      <c r="S631">
        <v>0</v>
      </c>
      <c r="T631">
        <v>4.2363905952128798E-4</v>
      </c>
      <c r="U631">
        <v>0</v>
      </c>
      <c r="V631">
        <v>0</v>
      </c>
      <c r="W631">
        <v>0</v>
      </c>
      <c r="X631">
        <v>8.8017838281891799E-5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0</v>
      </c>
      <c r="AI631">
        <v>0</v>
      </c>
      <c r="AJ631">
        <v>1.1361312458815199E-4</v>
      </c>
      <c r="AK631">
        <v>0</v>
      </c>
      <c r="AL631">
        <v>0</v>
      </c>
      <c r="AM631">
        <v>0</v>
      </c>
      <c r="AN631" t="s">
        <v>1555</v>
      </c>
    </row>
    <row r="632" spans="1:40" x14ac:dyDescent="0.2">
      <c r="A632" t="s">
        <v>1556</v>
      </c>
      <c r="B632" t="s">
        <v>93</v>
      </c>
      <c r="C632" t="s">
        <v>1557</v>
      </c>
      <c r="D632" t="s">
        <v>1557</v>
      </c>
      <c r="E632" t="s">
        <v>1557</v>
      </c>
      <c r="F632" t="s">
        <v>1557</v>
      </c>
      <c r="G632" t="s">
        <v>1557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3.6833029181804498E-4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0</v>
      </c>
      <c r="AI632">
        <v>0</v>
      </c>
      <c r="AJ632">
        <v>0</v>
      </c>
      <c r="AK632">
        <v>0</v>
      </c>
      <c r="AL632">
        <v>0</v>
      </c>
      <c r="AM632">
        <v>0</v>
      </c>
      <c r="AN632" t="s">
        <v>1558</v>
      </c>
    </row>
    <row r="633" spans="1:40" x14ac:dyDescent="0.2">
      <c r="A633" t="s">
        <v>1559</v>
      </c>
      <c r="B633" t="s">
        <v>93</v>
      </c>
      <c r="C633" t="s">
        <v>94</v>
      </c>
      <c r="D633" t="s">
        <v>132</v>
      </c>
      <c r="E633" t="s">
        <v>205</v>
      </c>
      <c r="F633" t="s">
        <v>224</v>
      </c>
      <c r="G633" t="s">
        <v>583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9.8135426889107004E-4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0</v>
      </c>
      <c r="AL633">
        <v>0</v>
      </c>
      <c r="AM633">
        <v>0</v>
      </c>
      <c r="AN633" t="s">
        <v>1560</v>
      </c>
    </row>
    <row r="634" spans="1:40" x14ac:dyDescent="0.2">
      <c r="A634" t="s">
        <v>1561</v>
      </c>
      <c r="B634" t="s">
        <v>93</v>
      </c>
      <c r="C634" t="s">
        <v>94</v>
      </c>
      <c r="D634" t="s">
        <v>132</v>
      </c>
      <c r="E634" t="s">
        <v>133</v>
      </c>
      <c r="F634" t="s">
        <v>134</v>
      </c>
      <c r="G634" t="s">
        <v>138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3.12249085556249E-4</v>
      </c>
      <c r="R634">
        <v>0</v>
      </c>
      <c r="S634">
        <v>0</v>
      </c>
      <c r="T634">
        <v>1.76516274800537E-4</v>
      </c>
      <c r="U634">
        <v>2.4018830763318399E-4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0</v>
      </c>
      <c r="AN634" t="s">
        <v>1562</v>
      </c>
    </row>
    <row r="635" spans="1:40" x14ac:dyDescent="0.2">
      <c r="A635" t="s">
        <v>1563</v>
      </c>
      <c r="B635" t="s">
        <v>93</v>
      </c>
      <c r="C635" t="s">
        <v>94</v>
      </c>
      <c r="D635" t="s">
        <v>132</v>
      </c>
      <c r="E635" t="s">
        <v>205</v>
      </c>
      <c r="F635" t="s">
        <v>206</v>
      </c>
      <c r="G635" t="s">
        <v>406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5.8555801016741597E-4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0</v>
      </c>
      <c r="AK635">
        <v>0</v>
      </c>
      <c r="AL635">
        <v>0</v>
      </c>
      <c r="AM635">
        <v>0</v>
      </c>
      <c r="AN635" t="s">
        <v>1564</v>
      </c>
    </row>
    <row r="636" spans="1:40" x14ac:dyDescent="0.2">
      <c r="A636" t="s">
        <v>1565</v>
      </c>
      <c r="B636" t="s">
        <v>93</v>
      </c>
      <c r="C636" t="s">
        <v>177</v>
      </c>
      <c r="D636" t="s">
        <v>450</v>
      </c>
      <c r="E636" t="s">
        <v>451</v>
      </c>
      <c r="F636" t="s">
        <v>452</v>
      </c>
      <c r="G636" t="s">
        <v>1316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1.8631391232599599E-4</v>
      </c>
      <c r="T636">
        <v>3.5303254960107302E-4</v>
      </c>
      <c r="U636">
        <v>0</v>
      </c>
      <c r="V636">
        <v>0</v>
      </c>
      <c r="W636">
        <v>0</v>
      </c>
      <c r="X636">
        <v>1.46696397136486E-4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0</v>
      </c>
      <c r="AI636">
        <v>0</v>
      </c>
      <c r="AJ636">
        <v>0</v>
      </c>
      <c r="AK636">
        <v>0</v>
      </c>
      <c r="AL636">
        <v>0</v>
      </c>
      <c r="AM636">
        <v>0</v>
      </c>
      <c r="AN636" t="s">
        <v>1566</v>
      </c>
    </row>
    <row r="637" spans="1:40" x14ac:dyDescent="0.2">
      <c r="A637" t="s">
        <v>1567</v>
      </c>
      <c r="B637" t="s">
        <v>93</v>
      </c>
      <c r="C637" t="s">
        <v>94</v>
      </c>
      <c r="D637" t="s">
        <v>132</v>
      </c>
      <c r="E637" t="s">
        <v>205</v>
      </c>
      <c r="F637" t="s">
        <v>224</v>
      </c>
      <c r="G637" t="s">
        <v>656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4.9424556944150299E-4</v>
      </c>
      <c r="U637">
        <v>0</v>
      </c>
      <c r="V637">
        <v>0</v>
      </c>
      <c r="W637">
        <v>0</v>
      </c>
      <c r="X637">
        <v>2.34714235418378E-4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0</v>
      </c>
      <c r="AI637">
        <v>0</v>
      </c>
      <c r="AJ637">
        <v>0</v>
      </c>
      <c r="AK637">
        <v>0</v>
      </c>
      <c r="AL637">
        <v>0</v>
      </c>
      <c r="AM637">
        <v>0</v>
      </c>
      <c r="AN637" t="s">
        <v>1568</v>
      </c>
    </row>
    <row r="638" spans="1:40" x14ac:dyDescent="0.2">
      <c r="A638" t="s">
        <v>1569</v>
      </c>
      <c r="B638" t="s">
        <v>93</v>
      </c>
      <c r="C638" t="s">
        <v>94</v>
      </c>
      <c r="D638" t="s">
        <v>132</v>
      </c>
      <c r="E638" t="s">
        <v>133</v>
      </c>
      <c r="F638" t="s">
        <v>134</v>
      </c>
      <c r="G638" t="s">
        <v>279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5.28414276793006E-4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0</v>
      </c>
      <c r="AI638">
        <v>0</v>
      </c>
      <c r="AJ638">
        <v>0</v>
      </c>
      <c r="AK638">
        <v>0</v>
      </c>
      <c r="AL638">
        <v>0</v>
      </c>
      <c r="AM638">
        <v>0</v>
      </c>
      <c r="AN638" t="s">
        <v>1570</v>
      </c>
    </row>
    <row r="639" spans="1:40" x14ac:dyDescent="0.2">
      <c r="A639" t="s">
        <v>1571</v>
      </c>
      <c r="B639" t="s">
        <v>93</v>
      </c>
      <c r="C639" t="s">
        <v>94</v>
      </c>
      <c r="D639" t="s">
        <v>132</v>
      </c>
      <c r="E639" t="s">
        <v>205</v>
      </c>
      <c r="F639" t="s">
        <v>206</v>
      </c>
      <c r="G639" t="s">
        <v>429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6.4546414740054001E-4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0</v>
      </c>
      <c r="AI639">
        <v>0</v>
      </c>
      <c r="AJ639">
        <v>0</v>
      </c>
      <c r="AK639">
        <v>0</v>
      </c>
      <c r="AL639">
        <v>0</v>
      </c>
      <c r="AM639">
        <v>0</v>
      </c>
      <c r="AN639" t="s">
        <v>1572</v>
      </c>
    </row>
    <row r="640" spans="1:40" x14ac:dyDescent="0.2">
      <c r="A640" t="s">
        <v>1573</v>
      </c>
      <c r="B640" t="s">
        <v>93</v>
      </c>
      <c r="C640" t="s">
        <v>94</v>
      </c>
      <c r="D640" t="s">
        <v>132</v>
      </c>
      <c r="E640" t="s">
        <v>205</v>
      </c>
      <c r="F640" t="s">
        <v>224</v>
      </c>
      <c r="G640" t="s">
        <v>665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8.3711429958646606E-5</v>
      </c>
      <c r="Q640">
        <v>0</v>
      </c>
      <c r="R640">
        <v>0</v>
      </c>
      <c r="S640">
        <v>4.2586037103084799E-4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 t="s">
        <v>1574</v>
      </c>
    </row>
    <row r="641" spans="1:40" x14ac:dyDescent="0.2">
      <c r="A641" t="s">
        <v>1575</v>
      </c>
      <c r="B641" t="s">
        <v>93</v>
      </c>
      <c r="C641" t="s">
        <v>177</v>
      </c>
      <c r="D641" t="s">
        <v>450</v>
      </c>
      <c r="E641" t="s">
        <v>451</v>
      </c>
      <c r="F641" t="s">
        <v>452</v>
      </c>
      <c r="G641" t="s">
        <v>1316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4.9067713444553502E-4</v>
      </c>
      <c r="R641">
        <v>0</v>
      </c>
      <c r="S641">
        <v>0</v>
      </c>
      <c r="T641">
        <v>3.5303254960107302E-4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0</v>
      </c>
      <c r="AI641">
        <v>0</v>
      </c>
      <c r="AJ641">
        <v>0</v>
      </c>
      <c r="AK641">
        <v>0</v>
      </c>
      <c r="AL641">
        <v>0</v>
      </c>
      <c r="AM641">
        <v>0</v>
      </c>
      <c r="AN641" t="s">
        <v>1576</v>
      </c>
    </row>
    <row r="642" spans="1:40" x14ac:dyDescent="0.2">
      <c r="A642" t="s">
        <v>1577</v>
      </c>
      <c r="B642" t="s">
        <v>93</v>
      </c>
      <c r="C642" t="s">
        <v>94</v>
      </c>
      <c r="D642" t="s">
        <v>132</v>
      </c>
      <c r="E642" t="s">
        <v>205</v>
      </c>
      <c r="F642" t="s">
        <v>206</v>
      </c>
      <c r="G642" t="s">
        <v>207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7.4136835416225395E-4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0</v>
      </c>
      <c r="AI642">
        <v>0</v>
      </c>
      <c r="AJ642">
        <v>0</v>
      </c>
      <c r="AK642">
        <v>0</v>
      </c>
      <c r="AL642">
        <v>0</v>
      </c>
      <c r="AM642">
        <v>0</v>
      </c>
      <c r="AN642" t="s">
        <v>1578</v>
      </c>
    </row>
    <row r="643" spans="1:40" x14ac:dyDescent="0.2">
      <c r="A643" t="s">
        <v>1579</v>
      </c>
      <c r="B643" t="s">
        <v>93</v>
      </c>
      <c r="C643" t="s">
        <v>94</v>
      </c>
      <c r="D643" t="s">
        <v>132</v>
      </c>
      <c r="E643" t="s">
        <v>133</v>
      </c>
      <c r="F643" t="s">
        <v>134</v>
      </c>
      <c r="G643" t="s">
        <v>138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5.2954882440161004E-4</v>
      </c>
      <c r="U643">
        <v>1.4411298457991099E-4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0</v>
      </c>
      <c r="AH643">
        <v>0</v>
      </c>
      <c r="AI643">
        <v>0</v>
      </c>
      <c r="AJ643">
        <v>0</v>
      </c>
      <c r="AK643">
        <v>0</v>
      </c>
      <c r="AL643">
        <v>0</v>
      </c>
      <c r="AM643">
        <v>0</v>
      </c>
      <c r="AN643" t="s">
        <v>1580</v>
      </c>
    </row>
    <row r="644" spans="1:40" x14ac:dyDescent="0.2">
      <c r="A644" t="s">
        <v>1581</v>
      </c>
      <c r="B644" t="s">
        <v>93</v>
      </c>
      <c r="C644" t="s">
        <v>94</v>
      </c>
      <c r="D644" t="s">
        <v>132</v>
      </c>
      <c r="E644" t="s">
        <v>577</v>
      </c>
      <c r="F644" t="s">
        <v>578</v>
      </c>
      <c r="G644" t="s">
        <v>578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4.6617976779807799E-4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0</v>
      </c>
      <c r="AI644">
        <v>0</v>
      </c>
      <c r="AJ644">
        <v>0</v>
      </c>
      <c r="AK644">
        <v>0</v>
      </c>
      <c r="AL644">
        <v>0</v>
      </c>
      <c r="AM644">
        <v>0</v>
      </c>
      <c r="AN644" t="s">
        <v>1582</v>
      </c>
    </row>
    <row r="645" spans="1:40" x14ac:dyDescent="0.2">
      <c r="A645" t="s">
        <v>1583</v>
      </c>
      <c r="B645" t="s">
        <v>93</v>
      </c>
      <c r="C645" t="s">
        <v>94</v>
      </c>
      <c r="D645" t="s">
        <v>132</v>
      </c>
      <c r="E645" t="s">
        <v>205</v>
      </c>
      <c r="F645" t="s">
        <v>206</v>
      </c>
      <c r="G645" t="s">
        <v>386</v>
      </c>
      <c r="H645">
        <v>0</v>
      </c>
      <c r="I645">
        <v>0</v>
      </c>
      <c r="J645">
        <v>2.0119824733971201E-4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2.64207138396503E-4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0</v>
      </c>
      <c r="AK645">
        <v>0</v>
      </c>
      <c r="AL645">
        <v>0</v>
      </c>
      <c r="AM645">
        <v>0</v>
      </c>
      <c r="AN645" t="s">
        <v>1584</v>
      </c>
    </row>
    <row r="646" spans="1:40" x14ac:dyDescent="0.2">
      <c r="A646" t="s">
        <v>1585</v>
      </c>
      <c r="B646" t="s">
        <v>93</v>
      </c>
      <c r="C646" t="s">
        <v>94</v>
      </c>
      <c r="D646" t="s">
        <v>132</v>
      </c>
      <c r="E646" t="s">
        <v>205</v>
      </c>
      <c r="F646" t="s">
        <v>224</v>
      </c>
      <c r="G646" t="s">
        <v>777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8.92140244446427E-4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0</v>
      </c>
      <c r="AI646">
        <v>0</v>
      </c>
      <c r="AJ646">
        <v>0</v>
      </c>
      <c r="AK646">
        <v>0</v>
      </c>
      <c r="AL646">
        <v>0</v>
      </c>
      <c r="AM646">
        <v>0</v>
      </c>
      <c r="AN646" t="s">
        <v>1586</v>
      </c>
    </row>
    <row r="647" spans="1:40" x14ac:dyDescent="0.2">
      <c r="A647" t="s">
        <v>1587</v>
      </c>
      <c r="B647" t="s">
        <v>93</v>
      </c>
      <c r="C647" t="s">
        <v>94</v>
      </c>
      <c r="D647" t="s">
        <v>132</v>
      </c>
      <c r="E647" t="s">
        <v>205</v>
      </c>
      <c r="F647" t="s">
        <v>224</v>
      </c>
      <c r="G647" t="s">
        <v>583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8.92140244446427E-4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0</v>
      </c>
      <c r="AM647">
        <v>0</v>
      </c>
      <c r="AN647" t="s">
        <v>1588</v>
      </c>
    </row>
    <row r="648" spans="1:40" x14ac:dyDescent="0.2">
      <c r="A648" t="s">
        <v>1589</v>
      </c>
      <c r="B648" t="s">
        <v>93</v>
      </c>
      <c r="C648" t="s">
        <v>94</v>
      </c>
      <c r="D648" t="s">
        <v>95</v>
      </c>
      <c r="E648" t="s">
        <v>543</v>
      </c>
      <c r="F648" t="s">
        <v>544</v>
      </c>
      <c r="G648" t="s">
        <v>544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7.0606509920214603E-4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0</v>
      </c>
      <c r="AI648">
        <v>0</v>
      </c>
      <c r="AJ648">
        <v>0</v>
      </c>
      <c r="AK648">
        <v>0</v>
      </c>
      <c r="AL648">
        <v>0</v>
      </c>
      <c r="AM648">
        <v>0</v>
      </c>
      <c r="AN648" t="s">
        <v>1590</v>
      </c>
    </row>
    <row r="649" spans="1:40" x14ac:dyDescent="0.2">
      <c r="A649" t="s">
        <v>1591</v>
      </c>
      <c r="B649" t="s">
        <v>93</v>
      </c>
      <c r="C649" t="s">
        <v>94</v>
      </c>
      <c r="D649" t="s">
        <v>132</v>
      </c>
      <c r="E649" t="s">
        <v>205</v>
      </c>
      <c r="F649" t="s">
        <v>224</v>
      </c>
      <c r="G649" t="s">
        <v>583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4.8037661526636902E-4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0</v>
      </c>
      <c r="AL649">
        <v>0</v>
      </c>
      <c r="AM649">
        <v>0</v>
      </c>
      <c r="AN649" t="s">
        <v>1592</v>
      </c>
    </row>
    <row r="650" spans="1:40" x14ac:dyDescent="0.2">
      <c r="A650" t="s">
        <v>1593</v>
      </c>
      <c r="B650" t="s">
        <v>93</v>
      </c>
      <c r="C650" t="s">
        <v>94</v>
      </c>
      <c r="D650" t="s">
        <v>132</v>
      </c>
      <c r="E650" t="s">
        <v>133</v>
      </c>
      <c r="F650" t="s">
        <v>134</v>
      </c>
      <c r="G650" t="s">
        <v>138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3.1224479992313998E-4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0</v>
      </c>
      <c r="AI650">
        <v>0</v>
      </c>
      <c r="AJ650">
        <v>1.5905837442341299E-4</v>
      </c>
      <c r="AK650">
        <v>0</v>
      </c>
      <c r="AL650">
        <v>0</v>
      </c>
      <c r="AM650">
        <v>0</v>
      </c>
      <c r="AN650" t="s">
        <v>1594</v>
      </c>
    </row>
    <row r="651" spans="1:40" x14ac:dyDescent="0.2">
      <c r="A651" t="s">
        <v>1595</v>
      </c>
      <c r="B651" t="s">
        <v>93</v>
      </c>
      <c r="C651" t="s">
        <v>118</v>
      </c>
      <c r="D651" t="s">
        <v>119</v>
      </c>
      <c r="E651" t="s">
        <v>120</v>
      </c>
      <c r="F651" t="s">
        <v>147</v>
      </c>
      <c r="G651" t="s">
        <v>148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2.4018830763318399E-4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1.9713367634593E-4</v>
      </c>
      <c r="AH651">
        <v>0</v>
      </c>
      <c r="AI651">
        <v>0</v>
      </c>
      <c r="AJ651">
        <v>0</v>
      </c>
      <c r="AK651">
        <v>0</v>
      </c>
      <c r="AL651">
        <v>0</v>
      </c>
      <c r="AM651">
        <v>0</v>
      </c>
      <c r="AN651" t="s">
        <v>1596</v>
      </c>
    </row>
    <row r="652" spans="1:40" x14ac:dyDescent="0.2">
      <c r="A652" t="s">
        <v>1597</v>
      </c>
      <c r="B652" t="s">
        <v>93</v>
      </c>
      <c r="C652" t="s">
        <v>94</v>
      </c>
      <c r="D652" t="s">
        <v>132</v>
      </c>
      <c r="E652" t="s">
        <v>133</v>
      </c>
      <c r="F652" t="s">
        <v>134</v>
      </c>
      <c r="G652" t="s">
        <v>138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4.4398073123626399E-4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0</v>
      </c>
      <c r="AN652" t="s">
        <v>1598</v>
      </c>
    </row>
    <row r="653" spans="1:40" x14ac:dyDescent="0.2">
      <c r="A653" t="s">
        <v>1599</v>
      </c>
      <c r="B653" t="s">
        <v>93</v>
      </c>
      <c r="C653" t="s">
        <v>94</v>
      </c>
      <c r="D653" t="s">
        <v>132</v>
      </c>
      <c r="E653" t="s">
        <v>133</v>
      </c>
      <c r="F653" t="s">
        <v>134</v>
      </c>
      <c r="G653" t="s">
        <v>228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4.4398073123626399E-4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  <c r="AJ653">
        <v>0</v>
      </c>
      <c r="AK653">
        <v>0</v>
      </c>
      <c r="AL653">
        <v>0</v>
      </c>
      <c r="AM653">
        <v>0</v>
      </c>
      <c r="AN653" t="s">
        <v>1600</v>
      </c>
    </row>
    <row r="654" spans="1:40" x14ac:dyDescent="0.2">
      <c r="A654" t="s">
        <v>1601</v>
      </c>
      <c r="B654" t="s">
        <v>93</v>
      </c>
      <c r="C654" t="s">
        <v>94</v>
      </c>
      <c r="D654" t="s">
        <v>95</v>
      </c>
      <c r="E654" t="s">
        <v>212</v>
      </c>
      <c r="F654" t="s">
        <v>213</v>
      </c>
      <c r="G654" t="s">
        <v>1602</v>
      </c>
      <c r="H654">
        <v>0</v>
      </c>
      <c r="I654">
        <v>0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5.8678558854594498E-4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  <c r="AI654">
        <v>0</v>
      </c>
      <c r="AJ654">
        <v>0</v>
      </c>
      <c r="AK654">
        <v>0</v>
      </c>
      <c r="AL654">
        <v>0</v>
      </c>
      <c r="AM654">
        <v>0</v>
      </c>
      <c r="AN654" t="s">
        <v>1603</v>
      </c>
    </row>
    <row r="655" spans="1:40" x14ac:dyDescent="0.2">
      <c r="A655" t="s">
        <v>1604</v>
      </c>
      <c r="B655" t="s">
        <v>93</v>
      </c>
      <c r="C655" t="s">
        <v>94</v>
      </c>
      <c r="D655" t="s">
        <v>132</v>
      </c>
      <c r="E655" t="s">
        <v>205</v>
      </c>
      <c r="F655" t="s">
        <v>224</v>
      </c>
      <c r="G655" t="s">
        <v>583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6.5208177105409004E-4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0</v>
      </c>
      <c r="AJ655">
        <v>0</v>
      </c>
      <c r="AK655">
        <v>0</v>
      </c>
      <c r="AL655">
        <v>0</v>
      </c>
      <c r="AM655">
        <v>0</v>
      </c>
      <c r="AN655" t="s">
        <v>1605</v>
      </c>
    </row>
    <row r="656" spans="1:40" x14ac:dyDescent="0.2">
      <c r="A656" t="s">
        <v>1606</v>
      </c>
      <c r="B656" t="s">
        <v>93</v>
      </c>
      <c r="C656" t="s">
        <v>94</v>
      </c>
      <c r="D656" t="s">
        <v>132</v>
      </c>
      <c r="E656" t="s">
        <v>231</v>
      </c>
      <c r="F656" t="s">
        <v>232</v>
      </c>
      <c r="G656" t="s">
        <v>233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2.0287404902789499E-4</v>
      </c>
      <c r="AD656">
        <v>0</v>
      </c>
      <c r="AE656">
        <v>0</v>
      </c>
      <c r="AF656">
        <v>0</v>
      </c>
      <c r="AG656">
        <v>0</v>
      </c>
      <c r="AH656">
        <v>0</v>
      </c>
      <c r="AI656">
        <v>0</v>
      </c>
      <c r="AJ656">
        <v>3.1811674884682701E-4</v>
      </c>
      <c r="AK656">
        <v>0</v>
      </c>
      <c r="AL656">
        <v>0</v>
      </c>
      <c r="AM656">
        <v>0</v>
      </c>
      <c r="AN656" t="s">
        <v>1607</v>
      </c>
    </row>
    <row r="657" spans="1:40" x14ac:dyDescent="0.2">
      <c r="A657" t="s">
        <v>1608</v>
      </c>
      <c r="B657" t="s">
        <v>93</v>
      </c>
      <c r="C657" t="s">
        <v>94</v>
      </c>
      <c r="D657" t="s">
        <v>132</v>
      </c>
      <c r="E657" t="s">
        <v>133</v>
      </c>
      <c r="F657" t="s">
        <v>134</v>
      </c>
      <c r="G657" t="s">
        <v>236</v>
      </c>
      <c r="H657">
        <v>0</v>
      </c>
      <c r="I657">
        <v>0</v>
      </c>
      <c r="J657">
        <v>0</v>
      </c>
      <c r="K657">
        <v>0</v>
      </c>
      <c r="L657">
        <v>7.1163713996778898E-4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0</v>
      </c>
      <c r="AI657">
        <v>0</v>
      </c>
      <c r="AJ657">
        <v>0</v>
      </c>
      <c r="AK657">
        <v>0</v>
      </c>
      <c r="AL657">
        <v>0</v>
      </c>
      <c r="AM657">
        <v>0</v>
      </c>
      <c r="AN657" t="s">
        <v>1609</v>
      </c>
    </row>
    <row r="658" spans="1:40" x14ac:dyDescent="0.2">
      <c r="A658" t="s">
        <v>1610</v>
      </c>
      <c r="B658" t="s">
        <v>93</v>
      </c>
      <c r="C658" t="s">
        <v>94</v>
      </c>
      <c r="D658" t="s">
        <v>132</v>
      </c>
      <c r="E658" t="s">
        <v>133</v>
      </c>
      <c r="F658" t="s">
        <v>134</v>
      </c>
      <c r="G658" t="s">
        <v>889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2.6787657586766899E-4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9.78122656581135E-5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  <c r="AI658">
        <v>0</v>
      </c>
      <c r="AJ658">
        <v>0</v>
      </c>
      <c r="AK658">
        <v>0</v>
      </c>
      <c r="AL658">
        <v>0</v>
      </c>
      <c r="AM658">
        <v>0</v>
      </c>
      <c r="AN658" t="s">
        <v>1611</v>
      </c>
    </row>
    <row r="659" spans="1:40" x14ac:dyDescent="0.2">
      <c r="A659" t="s">
        <v>1612</v>
      </c>
      <c r="B659" t="s">
        <v>93</v>
      </c>
      <c r="C659" t="s">
        <v>94</v>
      </c>
      <c r="D659" t="s">
        <v>132</v>
      </c>
      <c r="E659" t="s">
        <v>231</v>
      </c>
      <c r="F659" t="s">
        <v>232</v>
      </c>
      <c r="G659" t="s">
        <v>233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5.0570919059913198E-4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0</v>
      </c>
      <c r="AN659" t="s">
        <v>1613</v>
      </c>
    </row>
    <row r="660" spans="1:40" x14ac:dyDescent="0.2">
      <c r="A660" t="s">
        <v>1614</v>
      </c>
      <c r="B660" t="s">
        <v>93</v>
      </c>
      <c r="C660" t="s">
        <v>94</v>
      </c>
      <c r="D660" t="s">
        <v>132</v>
      </c>
      <c r="E660" t="s">
        <v>205</v>
      </c>
      <c r="F660" t="s">
        <v>224</v>
      </c>
      <c r="G660" t="s">
        <v>601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1.8631391232599599E-4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3.6778227289444601E-4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0</v>
      </c>
      <c r="AN660" t="s">
        <v>1615</v>
      </c>
    </row>
    <row r="661" spans="1:40" x14ac:dyDescent="0.2">
      <c r="A661" t="s">
        <v>1616</v>
      </c>
      <c r="B661" t="s">
        <v>93</v>
      </c>
      <c r="C661" t="s">
        <v>94</v>
      </c>
      <c r="D661" t="s">
        <v>95</v>
      </c>
      <c r="E661" t="s">
        <v>543</v>
      </c>
      <c r="F661" t="s">
        <v>544</v>
      </c>
      <c r="G661" t="s">
        <v>544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6.7076184424203899E-4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0</v>
      </c>
      <c r="AI661">
        <v>0</v>
      </c>
      <c r="AJ661">
        <v>0</v>
      </c>
      <c r="AK661">
        <v>0</v>
      </c>
      <c r="AL661">
        <v>0</v>
      </c>
      <c r="AM661">
        <v>0</v>
      </c>
      <c r="AN661" t="s">
        <v>1617</v>
      </c>
    </row>
    <row r="662" spans="1:40" x14ac:dyDescent="0.2">
      <c r="A662" t="s">
        <v>1618</v>
      </c>
      <c r="B662" t="s">
        <v>93</v>
      </c>
      <c r="C662" t="s">
        <v>94</v>
      </c>
      <c r="D662" t="s">
        <v>132</v>
      </c>
      <c r="E662" t="s">
        <v>205</v>
      </c>
      <c r="F662" t="s">
        <v>224</v>
      </c>
      <c r="G662" t="s">
        <v>583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6.7076184424203899E-4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0</v>
      </c>
      <c r="AI662">
        <v>0</v>
      </c>
      <c r="AJ662">
        <v>0</v>
      </c>
      <c r="AK662">
        <v>0</v>
      </c>
      <c r="AL662">
        <v>0</v>
      </c>
      <c r="AM662">
        <v>0</v>
      </c>
      <c r="AN662" t="s">
        <v>1619</v>
      </c>
    </row>
    <row r="663" spans="1:40" x14ac:dyDescent="0.2">
      <c r="A663" t="s">
        <v>1620</v>
      </c>
      <c r="B663" t="s">
        <v>93</v>
      </c>
      <c r="C663" t="s">
        <v>94</v>
      </c>
      <c r="D663" t="s">
        <v>132</v>
      </c>
      <c r="E663" t="s">
        <v>133</v>
      </c>
      <c r="F663" t="s">
        <v>134</v>
      </c>
      <c r="G663" t="s">
        <v>349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4.5635778450304999E-4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0</v>
      </c>
      <c r="AI663">
        <v>0</v>
      </c>
      <c r="AJ663">
        <v>0</v>
      </c>
      <c r="AK663">
        <v>0</v>
      </c>
      <c r="AL663">
        <v>0</v>
      </c>
      <c r="AM663">
        <v>0</v>
      </c>
      <c r="AN663" t="s">
        <v>1621</v>
      </c>
    </row>
    <row r="664" spans="1:40" x14ac:dyDescent="0.2">
      <c r="A664" t="s">
        <v>1622</v>
      </c>
      <c r="B664" t="s">
        <v>93</v>
      </c>
      <c r="C664" t="s">
        <v>94</v>
      </c>
      <c r="D664" t="s">
        <v>132</v>
      </c>
      <c r="E664" t="s">
        <v>205</v>
      </c>
      <c r="F664" t="s">
        <v>206</v>
      </c>
      <c r="G664" t="s">
        <v>406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2.21990365618132E-4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  <c r="AH664">
        <v>0</v>
      </c>
      <c r="AI664">
        <v>0</v>
      </c>
      <c r="AJ664">
        <v>2.04503624258674E-4</v>
      </c>
      <c r="AK664">
        <v>0</v>
      </c>
      <c r="AL664">
        <v>0</v>
      </c>
      <c r="AM664">
        <v>0</v>
      </c>
      <c r="AN664" t="s">
        <v>1623</v>
      </c>
    </row>
    <row r="665" spans="1:40" x14ac:dyDescent="0.2">
      <c r="A665" t="s">
        <v>1624</v>
      </c>
      <c r="B665" t="s">
        <v>93</v>
      </c>
      <c r="C665" t="s">
        <v>94</v>
      </c>
      <c r="D665" t="s">
        <v>95</v>
      </c>
      <c r="E665" t="s">
        <v>96</v>
      </c>
      <c r="F665" t="s">
        <v>1118</v>
      </c>
      <c r="G665" t="s">
        <v>1119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2.9339279427297298E-4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1.77420308711337E-4</v>
      </c>
      <c r="AH665">
        <v>0</v>
      </c>
      <c r="AI665">
        <v>0</v>
      </c>
      <c r="AJ665">
        <v>0</v>
      </c>
      <c r="AK665">
        <v>0</v>
      </c>
      <c r="AL665">
        <v>0</v>
      </c>
      <c r="AM665">
        <v>0</v>
      </c>
      <c r="AN665" t="s">
        <v>1625</v>
      </c>
    </row>
    <row r="666" spans="1:40" x14ac:dyDescent="0.2">
      <c r="A666" t="s">
        <v>1626</v>
      </c>
      <c r="B666" t="s">
        <v>93</v>
      </c>
      <c r="C666" t="s">
        <v>94</v>
      </c>
      <c r="D666" t="s">
        <v>132</v>
      </c>
      <c r="E666" t="s">
        <v>133</v>
      </c>
      <c r="F666" t="s">
        <v>134</v>
      </c>
      <c r="G666" t="s">
        <v>1010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2.31368728689722E-3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0</v>
      </c>
      <c r="AI666">
        <v>0</v>
      </c>
      <c r="AJ666">
        <v>0</v>
      </c>
      <c r="AK666">
        <v>0</v>
      </c>
      <c r="AL666">
        <v>0</v>
      </c>
      <c r="AM666">
        <v>0</v>
      </c>
      <c r="AN666" t="s">
        <v>1627</v>
      </c>
    </row>
    <row r="667" spans="1:40" x14ac:dyDescent="0.2">
      <c r="A667" t="s">
        <v>1628</v>
      </c>
      <c r="B667" t="s">
        <v>93</v>
      </c>
      <c r="C667" t="s">
        <v>94</v>
      </c>
      <c r="D667" t="s">
        <v>132</v>
      </c>
      <c r="E667" t="s">
        <v>205</v>
      </c>
      <c r="F667" t="s">
        <v>206</v>
      </c>
      <c r="G667" t="s">
        <v>386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3.74553985057267E-4</v>
      </c>
      <c r="AH667">
        <v>0</v>
      </c>
      <c r="AI667">
        <v>0</v>
      </c>
      <c r="AJ667">
        <v>0</v>
      </c>
      <c r="AK667">
        <v>0</v>
      </c>
      <c r="AL667">
        <v>0</v>
      </c>
      <c r="AM667">
        <v>0</v>
      </c>
      <c r="AN667" t="s">
        <v>1629</v>
      </c>
    </row>
    <row r="668" spans="1:40" x14ac:dyDescent="0.2">
      <c r="A668" t="s">
        <v>1630</v>
      </c>
      <c r="B668" t="s">
        <v>93</v>
      </c>
      <c r="C668" t="s">
        <v>94</v>
      </c>
      <c r="D668" t="s">
        <v>95</v>
      </c>
      <c r="E668" t="s">
        <v>1631</v>
      </c>
      <c r="F668" t="s">
        <v>1632</v>
      </c>
      <c r="G668" t="s">
        <v>1633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4.0146311000089198E-4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1.77420308711337E-4</v>
      </c>
      <c r="AH668">
        <v>0</v>
      </c>
      <c r="AI668">
        <v>0</v>
      </c>
      <c r="AJ668">
        <v>0</v>
      </c>
      <c r="AK668">
        <v>0</v>
      </c>
      <c r="AL668">
        <v>0</v>
      </c>
      <c r="AM668">
        <v>0</v>
      </c>
      <c r="AN668" t="s">
        <v>1634</v>
      </c>
    </row>
    <row r="669" spans="1:40" x14ac:dyDescent="0.2">
      <c r="A669" t="s">
        <v>1635</v>
      </c>
      <c r="B669" t="s">
        <v>93</v>
      </c>
      <c r="C669" t="s">
        <v>94</v>
      </c>
      <c r="D669" t="s">
        <v>132</v>
      </c>
      <c r="E669" t="s">
        <v>205</v>
      </c>
      <c r="F669" t="s">
        <v>224</v>
      </c>
      <c r="G669" t="s">
        <v>583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4.79092917409704E-4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0</v>
      </c>
      <c r="AL669">
        <v>0</v>
      </c>
      <c r="AM669">
        <v>0</v>
      </c>
      <c r="AN669" t="s">
        <v>1636</v>
      </c>
    </row>
    <row r="670" spans="1:40" x14ac:dyDescent="0.2">
      <c r="A670" t="s">
        <v>1637</v>
      </c>
      <c r="B670" t="s">
        <v>93</v>
      </c>
      <c r="C670" t="s">
        <v>94</v>
      </c>
      <c r="D670" t="s">
        <v>132</v>
      </c>
      <c r="E670" t="s">
        <v>507</v>
      </c>
      <c r="F670" t="s">
        <v>508</v>
      </c>
      <c r="G670" t="s">
        <v>509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3.9924409784142001E-4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5.9140102903779098E-5</v>
      </c>
      <c r="AH670">
        <v>0</v>
      </c>
      <c r="AI670">
        <v>0</v>
      </c>
      <c r="AJ670">
        <v>0</v>
      </c>
      <c r="AK670">
        <v>0</v>
      </c>
      <c r="AL670">
        <v>0</v>
      </c>
      <c r="AM670">
        <v>0</v>
      </c>
      <c r="AN670" t="s">
        <v>1638</v>
      </c>
    </row>
    <row r="671" spans="1:40" x14ac:dyDescent="0.2">
      <c r="A671" t="s">
        <v>1639</v>
      </c>
      <c r="B671" t="s">
        <v>93</v>
      </c>
      <c r="C671" t="s">
        <v>94</v>
      </c>
      <c r="D671" t="s">
        <v>132</v>
      </c>
      <c r="E671" t="s">
        <v>205</v>
      </c>
      <c r="F671" t="s">
        <v>224</v>
      </c>
      <c r="G671" t="s">
        <v>583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6.3545858928193205E-4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0</v>
      </c>
      <c r="AI671">
        <v>0</v>
      </c>
      <c r="AJ671">
        <v>0</v>
      </c>
      <c r="AK671">
        <v>0</v>
      </c>
      <c r="AL671">
        <v>0</v>
      </c>
      <c r="AM671">
        <v>0</v>
      </c>
      <c r="AN671" t="s">
        <v>1640</v>
      </c>
    </row>
    <row r="672" spans="1:40" x14ac:dyDescent="0.2">
      <c r="A672" t="s">
        <v>1641</v>
      </c>
      <c r="B672" t="s">
        <v>93</v>
      </c>
      <c r="C672" t="s">
        <v>94</v>
      </c>
      <c r="D672" t="s">
        <v>132</v>
      </c>
      <c r="E672" t="s">
        <v>205</v>
      </c>
      <c r="F672" t="s">
        <v>206</v>
      </c>
      <c r="G672" t="s">
        <v>386</v>
      </c>
      <c r="H672">
        <v>0</v>
      </c>
      <c r="I672">
        <v>0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6.3545858928193205E-4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0</v>
      </c>
      <c r="AI672">
        <v>0</v>
      </c>
      <c r="AJ672">
        <v>0</v>
      </c>
      <c r="AK672">
        <v>0</v>
      </c>
      <c r="AL672">
        <v>0</v>
      </c>
      <c r="AM672">
        <v>0</v>
      </c>
      <c r="AN672" t="s">
        <v>1642</v>
      </c>
    </row>
    <row r="673" spans="1:40" x14ac:dyDescent="0.2">
      <c r="A673" t="s">
        <v>1643</v>
      </c>
      <c r="B673" t="s">
        <v>93</v>
      </c>
      <c r="C673" t="s">
        <v>94</v>
      </c>
      <c r="D673" t="s">
        <v>132</v>
      </c>
      <c r="E673" t="s">
        <v>205</v>
      </c>
      <c r="F673" t="s">
        <v>206</v>
      </c>
      <c r="G673" t="s">
        <v>429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6.3545858928193205E-4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0</v>
      </c>
      <c r="AI673">
        <v>0</v>
      </c>
      <c r="AJ673">
        <v>0</v>
      </c>
      <c r="AK673">
        <v>0</v>
      </c>
      <c r="AL673">
        <v>0</v>
      </c>
      <c r="AM673">
        <v>0</v>
      </c>
      <c r="AN673" t="s">
        <v>1644</v>
      </c>
    </row>
    <row r="674" spans="1:40" x14ac:dyDescent="0.2">
      <c r="A674" t="s">
        <v>1645</v>
      </c>
      <c r="B674" t="s">
        <v>93</v>
      </c>
      <c r="C674" t="s">
        <v>94</v>
      </c>
      <c r="D674" t="s">
        <v>132</v>
      </c>
      <c r="E674" t="s">
        <v>205</v>
      </c>
      <c r="F674" t="s">
        <v>206</v>
      </c>
      <c r="G674" t="s">
        <v>255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3.2559738074995902E-4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0</v>
      </c>
      <c r="AI674">
        <v>0</v>
      </c>
      <c r="AJ674">
        <v>0</v>
      </c>
      <c r="AK674">
        <v>0</v>
      </c>
      <c r="AL674">
        <v>0</v>
      </c>
      <c r="AM674">
        <v>0</v>
      </c>
      <c r="AN674" t="s">
        <v>1646</v>
      </c>
    </row>
    <row r="675" spans="1:40" x14ac:dyDescent="0.2">
      <c r="A675" t="s">
        <v>1647</v>
      </c>
      <c r="B675" t="s">
        <v>93</v>
      </c>
      <c r="C675" t="s">
        <v>94</v>
      </c>
      <c r="D675" t="s">
        <v>132</v>
      </c>
      <c r="E675" t="s">
        <v>205</v>
      </c>
      <c r="F675" t="s">
        <v>206</v>
      </c>
      <c r="G675" t="s">
        <v>255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0</v>
      </c>
      <c r="AI675">
        <v>0</v>
      </c>
      <c r="AJ675">
        <v>4.0900724851734898E-4</v>
      </c>
      <c r="AK675">
        <v>0</v>
      </c>
      <c r="AL675">
        <v>0</v>
      </c>
      <c r="AM675">
        <v>0</v>
      </c>
      <c r="AN675" t="s">
        <v>1648</v>
      </c>
    </row>
    <row r="676" spans="1:40" x14ac:dyDescent="0.2">
      <c r="A676" t="s">
        <v>1649</v>
      </c>
      <c r="B676" t="s">
        <v>93</v>
      </c>
      <c r="C676" t="s">
        <v>94</v>
      </c>
      <c r="D676" t="s">
        <v>132</v>
      </c>
      <c r="E676" t="s">
        <v>133</v>
      </c>
      <c r="F676" t="s">
        <v>134</v>
      </c>
      <c r="G676" t="s">
        <v>349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7.5831920777946304E-4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0</v>
      </c>
      <c r="AM676">
        <v>0</v>
      </c>
      <c r="AN676" t="s">
        <v>1650</v>
      </c>
    </row>
    <row r="677" spans="1:40" x14ac:dyDescent="0.2">
      <c r="A677" t="s">
        <v>1651</v>
      </c>
      <c r="B677" t="s">
        <v>93</v>
      </c>
      <c r="C677" t="s">
        <v>94</v>
      </c>
      <c r="D677" t="s">
        <v>132</v>
      </c>
      <c r="E677" t="s">
        <v>133</v>
      </c>
      <c r="F677" t="s">
        <v>134</v>
      </c>
      <c r="G677" t="s">
        <v>630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7.5831920777946304E-4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0</v>
      </c>
      <c r="AI677">
        <v>0</v>
      </c>
      <c r="AJ677">
        <v>0</v>
      </c>
      <c r="AK677">
        <v>0</v>
      </c>
      <c r="AL677">
        <v>0</v>
      </c>
      <c r="AM677">
        <v>0</v>
      </c>
      <c r="AN677" t="s">
        <v>1652</v>
      </c>
    </row>
    <row r="678" spans="1:40" x14ac:dyDescent="0.2">
      <c r="A678" t="s">
        <v>1653</v>
      </c>
      <c r="B678" t="s">
        <v>93</v>
      </c>
      <c r="C678" t="s">
        <v>94</v>
      </c>
      <c r="D678" t="s">
        <v>132</v>
      </c>
      <c r="E678" t="s">
        <v>133</v>
      </c>
      <c r="F678" t="s">
        <v>134</v>
      </c>
      <c r="G678" t="s">
        <v>349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4.9067713444553502E-4</v>
      </c>
      <c r="R678">
        <v>0</v>
      </c>
      <c r="S678">
        <v>0</v>
      </c>
      <c r="T678">
        <v>0</v>
      </c>
      <c r="U678">
        <v>1.4411298457991099E-4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0</v>
      </c>
      <c r="AI678">
        <v>0</v>
      </c>
      <c r="AJ678">
        <v>0</v>
      </c>
      <c r="AK678">
        <v>0</v>
      </c>
      <c r="AL678">
        <v>0</v>
      </c>
      <c r="AM678">
        <v>0</v>
      </c>
      <c r="AN678" t="s">
        <v>1654</v>
      </c>
    </row>
    <row r="679" spans="1:40" x14ac:dyDescent="0.2">
      <c r="A679" t="s">
        <v>1655</v>
      </c>
      <c r="B679" t="s">
        <v>93</v>
      </c>
      <c r="C679" t="s">
        <v>94</v>
      </c>
      <c r="D679" t="s">
        <v>132</v>
      </c>
      <c r="E679" t="s">
        <v>133</v>
      </c>
      <c r="F679" t="s">
        <v>134</v>
      </c>
      <c r="G679" t="s">
        <v>1656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3.5685609777857101E-4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1.99791329056319E-4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0</v>
      </c>
      <c r="AI679">
        <v>0</v>
      </c>
      <c r="AJ679">
        <v>0</v>
      </c>
      <c r="AK679">
        <v>0</v>
      </c>
      <c r="AL679">
        <v>0</v>
      </c>
      <c r="AM679">
        <v>0</v>
      </c>
      <c r="AN679" t="s">
        <v>1657</v>
      </c>
    </row>
    <row r="680" spans="1:40" x14ac:dyDescent="0.2">
      <c r="A680" t="s">
        <v>1658</v>
      </c>
      <c r="B680" t="s">
        <v>93</v>
      </c>
      <c r="C680" t="s">
        <v>94</v>
      </c>
      <c r="D680" t="s">
        <v>132</v>
      </c>
      <c r="E680" t="s">
        <v>205</v>
      </c>
      <c r="F680" t="s">
        <v>224</v>
      </c>
      <c r="G680" t="s">
        <v>481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4.5247664422027602E-4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0</v>
      </c>
      <c r="AK680">
        <v>0</v>
      </c>
      <c r="AL680">
        <v>0</v>
      </c>
      <c r="AM680">
        <v>0</v>
      </c>
      <c r="AN680" t="s">
        <v>1659</v>
      </c>
    </row>
    <row r="681" spans="1:40" x14ac:dyDescent="0.2">
      <c r="A681" t="s">
        <v>1660</v>
      </c>
      <c r="B681" t="s">
        <v>93</v>
      </c>
      <c r="C681" t="s">
        <v>94</v>
      </c>
      <c r="D681" t="s">
        <v>132</v>
      </c>
      <c r="E681" t="s">
        <v>133</v>
      </c>
      <c r="F681" t="s">
        <v>134</v>
      </c>
      <c r="G681" t="s">
        <v>625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1.5969763913656801E-4</v>
      </c>
      <c r="T681">
        <v>0</v>
      </c>
      <c r="U681">
        <v>0</v>
      </c>
      <c r="V681">
        <v>0</v>
      </c>
      <c r="W681">
        <v>8.8796146247252896E-5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2.1453965918842699E-4</v>
      </c>
      <c r="AE681">
        <v>0</v>
      </c>
      <c r="AF681">
        <v>0</v>
      </c>
      <c r="AG681">
        <v>0</v>
      </c>
      <c r="AH681">
        <v>0</v>
      </c>
      <c r="AI681">
        <v>0</v>
      </c>
      <c r="AJ681">
        <v>0</v>
      </c>
      <c r="AK681">
        <v>0</v>
      </c>
      <c r="AL681">
        <v>0</v>
      </c>
      <c r="AM681">
        <v>0</v>
      </c>
      <c r="AN681" t="s">
        <v>1661</v>
      </c>
    </row>
    <row r="682" spans="1:40" x14ac:dyDescent="0.2">
      <c r="A682" t="s">
        <v>1662</v>
      </c>
      <c r="B682" t="s">
        <v>93</v>
      </c>
      <c r="C682" t="s">
        <v>94</v>
      </c>
      <c r="D682" t="s">
        <v>132</v>
      </c>
      <c r="E682" t="s">
        <v>205</v>
      </c>
      <c r="F682" t="s">
        <v>206</v>
      </c>
      <c r="G682" t="s">
        <v>456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6.0015533432182403E-4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0</v>
      </c>
      <c r="AI682">
        <v>0</v>
      </c>
      <c r="AJ682">
        <v>0</v>
      </c>
      <c r="AK682">
        <v>0</v>
      </c>
      <c r="AL682">
        <v>0</v>
      </c>
      <c r="AM682">
        <v>0</v>
      </c>
      <c r="AN682" t="s">
        <v>1663</v>
      </c>
    </row>
    <row r="683" spans="1:40" x14ac:dyDescent="0.2">
      <c r="A683" t="s">
        <v>1664</v>
      </c>
      <c r="B683" t="s">
        <v>93</v>
      </c>
      <c r="C683" t="s">
        <v>94</v>
      </c>
      <c r="D683" t="s">
        <v>95</v>
      </c>
      <c r="E683" t="s">
        <v>543</v>
      </c>
      <c r="F683" t="s">
        <v>544</v>
      </c>
      <c r="G683" t="s">
        <v>544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2.4712278472075101E-4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2.04652431953066E-4</v>
      </c>
      <c r="AC683">
        <v>0</v>
      </c>
      <c r="AD683">
        <v>0</v>
      </c>
      <c r="AE683">
        <v>0</v>
      </c>
      <c r="AF683">
        <v>0</v>
      </c>
      <c r="AG683">
        <v>0</v>
      </c>
      <c r="AH683">
        <v>0</v>
      </c>
      <c r="AI683">
        <v>0</v>
      </c>
      <c r="AJ683">
        <v>1.5905837442341299E-4</v>
      </c>
      <c r="AK683">
        <v>0</v>
      </c>
      <c r="AL683">
        <v>0</v>
      </c>
      <c r="AM683">
        <v>0</v>
      </c>
      <c r="AN683" t="s">
        <v>1665</v>
      </c>
    </row>
    <row r="684" spans="1:40" x14ac:dyDescent="0.2">
      <c r="A684" t="s">
        <v>1666</v>
      </c>
      <c r="B684" t="s">
        <v>93</v>
      </c>
      <c r="C684" t="s">
        <v>94</v>
      </c>
      <c r="D684" t="s">
        <v>132</v>
      </c>
      <c r="E684" t="s">
        <v>133</v>
      </c>
      <c r="F684" t="s">
        <v>134</v>
      </c>
      <c r="G684" t="s">
        <v>349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4.0832012297641301E-4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0</v>
      </c>
      <c r="AI684">
        <v>0</v>
      </c>
      <c r="AJ684">
        <v>0</v>
      </c>
      <c r="AK684">
        <v>0</v>
      </c>
      <c r="AL684">
        <v>0</v>
      </c>
      <c r="AM684">
        <v>0</v>
      </c>
      <c r="AN684" t="s">
        <v>1667</v>
      </c>
    </row>
    <row r="685" spans="1:40" x14ac:dyDescent="0.2">
      <c r="A685" t="s">
        <v>1668</v>
      </c>
      <c r="B685" t="s">
        <v>93</v>
      </c>
      <c r="C685" t="s">
        <v>94</v>
      </c>
      <c r="D685" t="s">
        <v>132</v>
      </c>
      <c r="E685" t="s">
        <v>205</v>
      </c>
      <c r="F685" t="s">
        <v>206</v>
      </c>
      <c r="G685" t="s">
        <v>429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7.1198224232525004E-4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  <c r="AG685">
        <v>0</v>
      </c>
      <c r="AH685">
        <v>0</v>
      </c>
      <c r="AI685">
        <v>0</v>
      </c>
      <c r="AJ685">
        <v>0</v>
      </c>
      <c r="AK685">
        <v>0</v>
      </c>
      <c r="AL685">
        <v>0</v>
      </c>
      <c r="AM685">
        <v>0</v>
      </c>
      <c r="AN685" t="s">
        <v>1669</v>
      </c>
    </row>
    <row r="686" spans="1:40" x14ac:dyDescent="0.2">
      <c r="A686" t="s">
        <v>1670</v>
      </c>
      <c r="B686" t="s">
        <v>93</v>
      </c>
      <c r="C686" t="s">
        <v>118</v>
      </c>
      <c r="D686" t="s">
        <v>119</v>
      </c>
      <c r="E686" t="s">
        <v>120</v>
      </c>
      <c r="F686" t="s">
        <v>147</v>
      </c>
      <c r="G686" t="s">
        <v>148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3.7738362155082498E-4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0</v>
      </c>
      <c r="AH686">
        <v>0</v>
      </c>
      <c r="AI686">
        <v>0</v>
      </c>
      <c r="AJ686">
        <v>0</v>
      </c>
      <c r="AK686">
        <v>0</v>
      </c>
      <c r="AL686">
        <v>0</v>
      </c>
      <c r="AM686">
        <v>0</v>
      </c>
      <c r="AN686" t="s">
        <v>1671</v>
      </c>
    </row>
    <row r="687" spans="1:40" x14ac:dyDescent="0.2">
      <c r="A687" t="s">
        <v>1672</v>
      </c>
      <c r="B687" t="s">
        <v>93</v>
      </c>
      <c r="C687" t="s">
        <v>118</v>
      </c>
      <c r="D687" t="s">
        <v>119</v>
      </c>
      <c r="E687" t="s">
        <v>120</v>
      </c>
      <c r="F687" t="s">
        <v>147</v>
      </c>
      <c r="G687" t="s">
        <v>148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1.3319421937087899E-4</v>
      </c>
      <c r="X687">
        <v>0</v>
      </c>
      <c r="Y687">
        <v>0</v>
      </c>
      <c r="Z687">
        <v>0</v>
      </c>
      <c r="AA687">
        <v>0</v>
      </c>
      <c r="AB687">
        <v>2.7286990927075501E-4</v>
      </c>
      <c r="AC687">
        <v>0</v>
      </c>
      <c r="AD687">
        <v>0</v>
      </c>
      <c r="AE687">
        <v>0</v>
      </c>
      <c r="AF687">
        <v>0</v>
      </c>
      <c r="AG687">
        <v>1.3799357344215099E-4</v>
      </c>
      <c r="AH687">
        <v>0</v>
      </c>
      <c r="AI687">
        <v>0</v>
      </c>
      <c r="AJ687">
        <v>0</v>
      </c>
      <c r="AK687">
        <v>0</v>
      </c>
      <c r="AL687">
        <v>0</v>
      </c>
      <c r="AM687">
        <v>0</v>
      </c>
      <c r="AN687" t="s">
        <v>1673</v>
      </c>
    </row>
    <row r="688" spans="1:40" x14ac:dyDescent="0.2">
      <c r="A688" t="s">
        <v>1674</v>
      </c>
      <c r="B688" t="s">
        <v>93</v>
      </c>
      <c r="C688" t="s">
        <v>177</v>
      </c>
      <c r="D688" t="s">
        <v>450</v>
      </c>
      <c r="E688" t="s">
        <v>451</v>
      </c>
      <c r="F688" t="s">
        <v>452</v>
      </c>
      <c r="G688" t="s">
        <v>1316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4.9876775026405304E-4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0</v>
      </c>
      <c r="AH688">
        <v>0</v>
      </c>
      <c r="AI688">
        <v>0</v>
      </c>
      <c r="AJ688">
        <v>0</v>
      </c>
      <c r="AK688">
        <v>0</v>
      </c>
      <c r="AL688">
        <v>0</v>
      </c>
      <c r="AM688">
        <v>0</v>
      </c>
      <c r="AN688" t="s">
        <v>1675</v>
      </c>
    </row>
    <row r="689" spans="1:40" x14ac:dyDescent="0.2">
      <c r="A689" t="s">
        <v>1676</v>
      </c>
      <c r="B689" t="s">
        <v>93</v>
      </c>
      <c r="C689" t="s">
        <v>94</v>
      </c>
      <c r="D689" t="s">
        <v>132</v>
      </c>
      <c r="E689" t="s">
        <v>205</v>
      </c>
      <c r="F689" t="s">
        <v>224</v>
      </c>
      <c r="G689" t="s">
        <v>583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0</v>
      </c>
      <c r="AH689">
        <v>2.8101728256287799E-4</v>
      </c>
      <c r="AI689">
        <v>0</v>
      </c>
      <c r="AJ689">
        <v>2.04503624258674E-4</v>
      </c>
      <c r="AK689">
        <v>0</v>
      </c>
      <c r="AL689">
        <v>0</v>
      </c>
      <c r="AM689">
        <v>0</v>
      </c>
      <c r="AN689" t="s">
        <v>1677</v>
      </c>
    </row>
    <row r="690" spans="1:40" x14ac:dyDescent="0.2">
      <c r="A690" t="s">
        <v>1678</v>
      </c>
      <c r="B690" t="s">
        <v>93</v>
      </c>
      <c r="C690" t="s">
        <v>94</v>
      </c>
      <c r="D690" t="s">
        <v>132</v>
      </c>
      <c r="E690" t="s">
        <v>133</v>
      </c>
      <c r="F690" t="s">
        <v>134</v>
      </c>
      <c r="G690" t="s">
        <v>138</v>
      </c>
      <c r="H690">
        <v>4.8142018955920002E-4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0</v>
      </c>
      <c r="AH690">
        <v>0</v>
      </c>
      <c r="AI690">
        <v>0</v>
      </c>
      <c r="AJ690">
        <v>0</v>
      </c>
      <c r="AK690">
        <v>0</v>
      </c>
      <c r="AL690">
        <v>0</v>
      </c>
      <c r="AM690">
        <v>0</v>
      </c>
      <c r="AN690" t="s">
        <v>1679</v>
      </c>
    </row>
    <row r="691" spans="1:40" x14ac:dyDescent="0.2">
      <c r="A691" t="s">
        <v>1680</v>
      </c>
      <c r="B691" t="s">
        <v>93</v>
      </c>
      <c r="C691" t="s">
        <v>94</v>
      </c>
      <c r="D691" t="s">
        <v>132</v>
      </c>
      <c r="E691" t="s">
        <v>205</v>
      </c>
      <c r="F691" t="s">
        <v>206</v>
      </c>
      <c r="G691" t="s">
        <v>386</v>
      </c>
      <c r="H691">
        <v>0</v>
      </c>
      <c r="I691">
        <v>0</v>
      </c>
      <c r="J691">
        <v>0</v>
      </c>
      <c r="K691">
        <v>0</v>
      </c>
      <c r="L691">
        <v>5.9927338102550704E-4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0</v>
      </c>
      <c r="AH691">
        <v>0</v>
      </c>
      <c r="AI691">
        <v>0</v>
      </c>
      <c r="AJ691">
        <v>0</v>
      </c>
      <c r="AK691">
        <v>0</v>
      </c>
      <c r="AL691">
        <v>0</v>
      </c>
      <c r="AM691">
        <v>0</v>
      </c>
      <c r="AN691" t="s">
        <v>1681</v>
      </c>
    </row>
    <row r="692" spans="1:40" x14ac:dyDescent="0.2">
      <c r="A692" t="s">
        <v>1682</v>
      </c>
      <c r="B692" t="s">
        <v>93</v>
      </c>
      <c r="C692" t="s">
        <v>94</v>
      </c>
      <c r="D692" t="s">
        <v>132</v>
      </c>
      <c r="E692" t="s">
        <v>205</v>
      </c>
      <c r="F692" t="s">
        <v>206</v>
      </c>
      <c r="G692" t="s">
        <v>255</v>
      </c>
      <c r="H692">
        <v>0</v>
      </c>
      <c r="I692">
        <v>0</v>
      </c>
      <c r="J692">
        <v>0</v>
      </c>
      <c r="K692">
        <v>0</v>
      </c>
      <c r="L692">
        <v>5.9927338102550704E-4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0</v>
      </c>
      <c r="AM692">
        <v>0</v>
      </c>
      <c r="AN692" t="s">
        <v>1683</v>
      </c>
    </row>
    <row r="693" spans="1:40" x14ac:dyDescent="0.2">
      <c r="A693" t="s">
        <v>1684</v>
      </c>
      <c r="B693" t="s">
        <v>93</v>
      </c>
      <c r="C693" t="s">
        <v>94</v>
      </c>
      <c r="D693" t="s">
        <v>132</v>
      </c>
      <c r="E693" t="s">
        <v>205</v>
      </c>
      <c r="F693" t="s">
        <v>260</v>
      </c>
      <c r="G693" t="s">
        <v>261</v>
      </c>
      <c r="H693">
        <v>0</v>
      </c>
      <c r="I693">
        <v>0</v>
      </c>
      <c r="J693">
        <v>0</v>
      </c>
      <c r="K693">
        <v>0</v>
      </c>
      <c r="L693">
        <v>7.4909172628188298E-5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4.9424556944150299E-4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0</v>
      </c>
      <c r="AH693">
        <v>0</v>
      </c>
      <c r="AI693">
        <v>0</v>
      </c>
      <c r="AJ693">
        <v>0</v>
      </c>
      <c r="AK693">
        <v>0</v>
      </c>
      <c r="AL693">
        <v>0</v>
      </c>
      <c r="AM693">
        <v>0</v>
      </c>
      <c r="AN693" t="s">
        <v>1685</v>
      </c>
    </row>
    <row r="694" spans="1:40" x14ac:dyDescent="0.2">
      <c r="A694" t="s">
        <v>1686</v>
      </c>
      <c r="B694" t="s">
        <v>93</v>
      </c>
      <c r="C694" t="s">
        <v>94</v>
      </c>
      <c r="D694" t="s">
        <v>132</v>
      </c>
      <c r="E694" t="s">
        <v>577</v>
      </c>
      <c r="F694" t="s">
        <v>578</v>
      </c>
      <c r="G694" t="s">
        <v>578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1.2381984212970099E-3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0</v>
      </c>
      <c r="AM694">
        <v>0</v>
      </c>
      <c r="AN694" t="s">
        <v>1687</v>
      </c>
    </row>
    <row r="695" spans="1:40" x14ac:dyDescent="0.2">
      <c r="A695" t="s">
        <v>1688</v>
      </c>
      <c r="B695" t="s">
        <v>93</v>
      </c>
      <c r="C695" t="s">
        <v>94</v>
      </c>
      <c r="D695" t="s">
        <v>132</v>
      </c>
      <c r="E695" t="s">
        <v>577</v>
      </c>
      <c r="F695" t="s">
        <v>578</v>
      </c>
      <c r="G695" t="s">
        <v>578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7.1371219555714201E-4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  <c r="AG695">
        <v>0</v>
      </c>
      <c r="AH695">
        <v>0</v>
      </c>
      <c r="AI695">
        <v>0</v>
      </c>
      <c r="AJ695">
        <v>0</v>
      </c>
      <c r="AK695">
        <v>0</v>
      </c>
      <c r="AL695">
        <v>0</v>
      </c>
      <c r="AM695">
        <v>0</v>
      </c>
      <c r="AN695" t="s">
        <v>1689</v>
      </c>
    </row>
    <row r="696" spans="1:40" x14ac:dyDescent="0.2">
      <c r="A696" t="s">
        <v>1690</v>
      </c>
      <c r="B696" t="s">
        <v>93</v>
      </c>
      <c r="C696" t="s">
        <v>94</v>
      </c>
      <c r="D696" t="s">
        <v>132</v>
      </c>
      <c r="E696" t="s">
        <v>133</v>
      </c>
      <c r="F696" t="s">
        <v>134</v>
      </c>
      <c r="G696" t="s">
        <v>135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7.1371219555714201E-4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  <c r="AH696">
        <v>0</v>
      </c>
      <c r="AI696">
        <v>0</v>
      </c>
      <c r="AJ696">
        <v>0</v>
      </c>
      <c r="AK696">
        <v>0</v>
      </c>
      <c r="AL696">
        <v>0</v>
      </c>
      <c r="AM696">
        <v>0</v>
      </c>
      <c r="AN696" t="s">
        <v>1691</v>
      </c>
    </row>
    <row r="697" spans="1:40" x14ac:dyDescent="0.2">
      <c r="A697" t="s">
        <v>1692</v>
      </c>
      <c r="B697" t="s">
        <v>93</v>
      </c>
      <c r="C697" t="s">
        <v>94</v>
      </c>
      <c r="D697" t="s">
        <v>132</v>
      </c>
      <c r="E697" t="s">
        <v>231</v>
      </c>
      <c r="F697" t="s">
        <v>232</v>
      </c>
      <c r="G697" t="s">
        <v>1505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7.1371219555714201E-4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  <c r="AG697">
        <v>0</v>
      </c>
      <c r="AH697">
        <v>0</v>
      </c>
      <c r="AI697">
        <v>0</v>
      </c>
      <c r="AJ697">
        <v>0</v>
      </c>
      <c r="AK697">
        <v>0</v>
      </c>
      <c r="AL697">
        <v>0</v>
      </c>
      <c r="AM697">
        <v>0</v>
      </c>
      <c r="AN697" t="s">
        <v>1693</v>
      </c>
    </row>
    <row r="698" spans="1:40" x14ac:dyDescent="0.2">
      <c r="A698" t="s">
        <v>1694</v>
      </c>
      <c r="B698" t="s">
        <v>93</v>
      </c>
      <c r="C698" t="s">
        <v>94</v>
      </c>
      <c r="D698" t="s">
        <v>132</v>
      </c>
      <c r="E698" t="s">
        <v>436</v>
      </c>
      <c r="F698" t="s">
        <v>437</v>
      </c>
      <c r="G698" t="s">
        <v>438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7.1371219555714201E-4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  <c r="AG698">
        <v>0</v>
      </c>
      <c r="AH698">
        <v>0</v>
      </c>
      <c r="AI698">
        <v>0</v>
      </c>
      <c r="AJ698">
        <v>0</v>
      </c>
      <c r="AK698">
        <v>0</v>
      </c>
      <c r="AL698">
        <v>0</v>
      </c>
      <c r="AM698">
        <v>0</v>
      </c>
      <c r="AN698" t="s">
        <v>1695</v>
      </c>
    </row>
    <row r="699" spans="1:40" x14ac:dyDescent="0.2">
      <c r="A699" t="s">
        <v>1696</v>
      </c>
      <c r="B699" t="s">
        <v>93</v>
      </c>
      <c r="C699" t="s">
        <v>94</v>
      </c>
      <c r="D699" t="s">
        <v>132</v>
      </c>
      <c r="E699" t="s">
        <v>133</v>
      </c>
      <c r="F699" t="s">
        <v>134</v>
      </c>
      <c r="G699" t="s">
        <v>236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7.1371219555714201E-4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0</v>
      </c>
      <c r="AL699">
        <v>0</v>
      </c>
      <c r="AM699">
        <v>0</v>
      </c>
      <c r="AN699" t="s">
        <v>1697</v>
      </c>
    </row>
    <row r="700" spans="1:40" x14ac:dyDescent="0.2">
      <c r="A700" t="s">
        <v>1698</v>
      </c>
      <c r="B700" t="s">
        <v>93</v>
      </c>
      <c r="C700" t="s">
        <v>94</v>
      </c>
      <c r="D700" t="s">
        <v>132</v>
      </c>
      <c r="E700" t="s">
        <v>133</v>
      </c>
      <c r="F700" t="s">
        <v>134</v>
      </c>
      <c r="G700" t="s">
        <v>252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1.5969763913656801E-4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3.3812341504649198E-4</v>
      </c>
      <c r="AD700">
        <v>0</v>
      </c>
      <c r="AE700">
        <v>0</v>
      </c>
      <c r="AF700">
        <v>0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0</v>
      </c>
      <c r="AM700">
        <v>0</v>
      </c>
      <c r="AN700" t="s">
        <v>1699</v>
      </c>
    </row>
    <row r="701" spans="1:40" x14ac:dyDescent="0.2">
      <c r="A701" t="s">
        <v>1700</v>
      </c>
      <c r="B701" t="s">
        <v>93</v>
      </c>
      <c r="C701" t="s">
        <v>94</v>
      </c>
      <c r="D701" t="s">
        <v>132</v>
      </c>
      <c r="E701" t="s">
        <v>205</v>
      </c>
      <c r="F701" t="s">
        <v>206</v>
      </c>
      <c r="G701" t="s">
        <v>207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5.6485207936171698E-4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0</v>
      </c>
      <c r="AH701">
        <v>0</v>
      </c>
      <c r="AI701">
        <v>0</v>
      </c>
      <c r="AJ701">
        <v>0</v>
      </c>
      <c r="AK701">
        <v>0</v>
      </c>
      <c r="AL701">
        <v>0</v>
      </c>
      <c r="AM701">
        <v>0</v>
      </c>
      <c r="AN701" t="s">
        <v>1701</v>
      </c>
    </row>
    <row r="702" spans="1:40" x14ac:dyDescent="0.2">
      <c r="A702" t="s">
        <v>1702</v>
      </c>
      <c r="B702" t="s">
        <v>93</v>
      </c>
      <c r="C702" t="s">
        <v>118</v>
      </c>
      <c r="D702" t="s">
        <v>119</v>
      </c>
      <c r="E702" t="s">
        <v>120</v>
      </c>
      <c r="F702" t="s">
        <v>147</v>
      </c>
      <c r="G702" t="s">
        <v>148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5.6485207936171698E-4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  <c r="AH702">
        <v>0</v>
      </c>
      <c r="AI702">
        <v>0</v>
      </c>
      <c r="AJ702">
        <v>0</v>
      </c>
      <c r="AK702">
        <v>0</v>
      </c>
      <c r="AL702">
        <v>0</v>
      </c>
      <c r="AM702">
        <v>0</v>
      </c>
      <c r="AN702" t="s">
        <v>1703</v>
      </c>
    </row>
    <row r="703" spans="1:40" x14ac:dyDescent="0.2">
      <c r="A703" t="s">
        <v>1704</v>
      </c>
      <c r="B703" t="s">
        <v>93</v>
      </c>
      <c r="C703" t="s">
        <v>94</v>
      </c>
      <c r="D703" t="s">
        <v>132</v>
      </c>
      <c r="E703" t="s">
        <v>577</v>
      </c>
      <c r="F703" t="s">
        <v>578</v>
      </c>
      <c r="G703" t="s">
        <v>578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5.6485207936171698E-4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0</v>
      </c>
      <c r="AM703">
        <v>0</v>
      </c>
      <c r="AN703" t="s">
        <v>1705</v>
      </c>
    </row>
    <row r="704" spans="1:40" x14ac:dyDescent="0.2">
      <c r="A704" t="s">
        <v>1706</v>
      </c>
      <c r="B704" t="s">
        <v>93</v>
      </c>
      <c r="C704" t="s">
        <v>94</v>
      </c>
      <c r="D704" t="s">
        <v>132</v>
      </c>
      <c r="E704" t="s">
        <v>205</v>
      </c>
      <c r="F704" t="s">
        <v>206</v>
      </c>
      <c r="G704" t="s">
        <v>429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5.6485207936171698E-4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0</v>
      </c>
      <c r="AM704">
        <v>0</v>
      </c>
      <c r="AN704" t="s">
        <v>1707</v>
      </c>
    </row>
    <row r="705" spans="1:40" x14ac:dyDescent="0.2">
      <c r="A705" t="s">
        <v>1708</v>
      </c>
      <c r="B705" t="s">
        <v>93</v>
      </c>
      <c r="C705" t="s">
        <v>94</v>
      </c>
      <c r="D705" t="s">
        <v>132</v>
      </c>
      <c r="E705" t="s">
        <v>205</v>
      </c>
      <c r="F705" t="s">
        <v>687</v>
      </c>
      <c r="G705" t="s">
        <v>688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4.2363905952128798E-4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  <c r="AH705">
        <v>0</v>
      </c>
      <c r="AI705">
        <v>0</v>
      </c>
      <c r="AJ705">
        <v>9.0890499670521897E-5</v>
      </c>
      <c r="AK705">
        <v>0</v>
      </c>
      <c r="AL705">
        <v>0</v>
      </c>
      <c r="AM705">
        <v>0</v>
      </c>
      <c r="AN705" t="s">
        <v>1709</v>
      </c>
    </row>
    <row r="706" spans="1:40" x14ac:dyDescent="0.2">
      <c r="A706" t="s">
        <v>1710</v>
      </c>
      <c r="B706" t="s">
        <v>93</v>
      </c>
      <c r="C706" t="s">
        <v>94</v>
      </c>
      <c r="D706" t="s">
        <v>132</v>
      </c>
      <c r="E706" t="s">
        <v>133</v>
      </c>
      <c r="F706" t="s">
        <v>134</v>
      </c>
      <c r="G706" t="s">
        <v>138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3.8430129221309501E-4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0</v>
      </c>
      <c r="AI706">
        <v>0</v>
      </c>
      <c r="AJ706">
        <v>0</v>
      </c>
      <c r="AK706">
        <v>0</v>
      </c>
      <c r="AL706">
        <v>0</v>
      </c>
      <c r="AM706">
        <v>0</v>
      </c>
      <c r="AN706" t="s">
        <v>1711</v>
      </c>
    </row>
    <row r="707" spans="1:40" x14ac:dyDescent="0.2">
      <c r="A707" t="s">
        <v>1712</v>
      </c>
      <c r="B707" t="s">
        <v>93</v>
      </c>
      <c r="C707" t="s">
        <v>94</v>
      </c>
      <c r="D707" t="s">
        <v>95</v>
      </c>
      <c r="E707" t="s">
        <v>543</v>
      </c>
      <c r="F707" t="s">
        <v>544</v>
      </c>
      <c r="G707" t="s">
        <v>544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7.2056492289955304E-5</v>
      </c>
      <c r="V707">
        <v>0</v>
      </c>
      <c r="W707">
        <v>0</v>
      </c>
      <c r="X707">
        <v>0</v>
      </c>
      <c r="Y707">
        <v>0</v>
      </c>
      <c r="Z707">
        <v>4.2385315118515898E-4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0</v>
      </c>
      <c r="AI707">
        <v>0</v>
      </c>
      <c r="AJ707">
        <v>0</v>
      </c>
      <c r="AK707">
        <v>0</v>
      </c>
      <c r="AL707">
        <v>0</v>
      </c>
      <c r="AM707">
        <v>0</v>
      </c>
      <c r="AN707" t="s">
        <v>1713</v>
      </c>
    </row>
    <row r="708" spans="1:40" x14ac:dyDescent="0.2">
      <c r="A708" t="s">
        <v>1714</v>
      </c>
      <c r="B708" t="s">
        <v>93</v>
      </c>
      <c r="C708" t="s">
        <v>94</v>
      </c>
      <c r="D708" t="s">
        <v>132</v>
      </c>
      <c r="E708" t="s">
        <v>577</v>
      </c>
      <c r="F708" t="s">
        <v>578</v>
      </c>
      <c r="G708" t="s">
        <v>578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3.5518458498901099E-4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0</v>
      </c>
      <c r="AK708">
        <v>0</v>
      </c>
      <c r="AL708">
        <v>0</v>
      </c>
      <c r="AM708">
        <v>0</v>
      </c>
      <c r="AN708" t="s">
        <v>1715</v>
      </c>
    </row>
    <row r="709" spans="1:40" x14ac:dyDescent="0.2">
      <c r="A709" t="s">
        <v>1716</v>
      </c>
      <c r="B709" t="s">
        <v>93</v>
      </c>
      <c r="C709" t="s">
        <v>94</v>
      </c>
      <c r="D709" t="s">
        <v>132</v>
      </c>
      <c r="E709" t="s">
        <v>133</v>
      </c>
      <c r="F709" t="s">
        <v>134</v>
      </c>
      <c r="G709" t="s">
        <v>135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3.1701373065720899E-4</v>
      </c>
      <c r="AF709">
        <v>0</v>
      </c>
      <c r="AG709">
        <v>0</v>
      </c>
      <c r="AH709">
        <v>0</v>
      </c>
      <c r="AI709">
        <v>0</v>
      </c>
      <c r="AJ709">
        <v>0</v>
      </c>
      <c r="AK709">
        <v>0</v>
      </c>
      <c r="AL709">
        <v>0</v>
      </c>
      <c r="AM709">
        <v>0</v>
      </c>
      <c r="AN709" t="s">
        <v>1717</v>
      </c>
    </row>
    <row r="710" spans="1:40" x14ac:dyDescent="0.2">
      <c r="A710" t="s">
        <v>1718</v>
      </c>
      <c r="B710" t="s">
        <v>93</v>
      </c>
      <c r="C710" t="s">
        <v>94</v>
      </c>
      <c r="D710" t="s">
        <v>132</v>
      </c>
      <c r="E710" t="s">
        <v>205</v>
      </c>
      <c r="F710" t="s">
        <v>224</v>
      </c>
      <c r="G710" t="s">
        <v>777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1.3799357344215099E-4</v>
      </c>
      <c r="AH710">
        <v>0</v>
      </c>
      <c r="AI710">
        <v>0</v>
      </c>
      <c r="AJ710">
        <v>2.04503624258674E-4</v>
      </c>
      <c r="AK710">
        <v>0</v>
      </c>
      <c r="AL710">
        <v>0</v>
      </c>
      <c r="AM710">
        <v>0</v>
      </c>
      <c r="AN710" t="s">
        <v>1719</v>
      </c>
    </row>
    <row r="711" spans="1:40" x14ac:dyDescent="0.2">
      <c r="A711" t="s">
        <v>1720</v>
      </c>
      <c r="B711" t="s">
        <v>93</v>
      </c>
      <c r="C711" t="s">
        <v>94</v>
      </c>
      <c r="D711" t="s">
        <v>132</v>
      </c>
      <c r="E711" t="s">
        <v>133</v>
      </c>
      <c r="F711" t="s">
        <v>134</v>
      </c>
      <c r="G711" t="s">
        <v>135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0</v>
      </c>
      <c r="AI711">
        <v>0</v>
      </c>
      <c r="AJ711">
        <v>0</v>
      </c>
      <c r="AK711">
        <v>1.1145942180424901E-3</v>
      </c>
      <c r="AL711">
        <v>0</v>
      </c>
      <c r="AM711">
        <v>0</v>
      </c>
      <c r="AN711" t="s">
        <v>1721</v>
      </c>
    </row>
    <row r="712" spans="1:40" x14ac:dyDescent="0.2">
      <c r="A712" t="s">
        <v>1722</v>
      </c>
      <c r="B712" t="s">
        <v>93</v>
      </c>
      <c r="C712" t="s">
        <v>94</v>
      </c>
      <c r="D712" t="s">
        <v>132</v>
      </c>
      <c r="E712" t="s">
        <v>133</v>
      </c>
      <c r="F712" t="s">
        <v>134</v>
      </c>
      <c r="G712" t="s">
        <v>349</v>
      </c>
      <c r="H712">
        <v>4.5133142771174999E-4</v>
      </c>
      <c r="I712">
        <v>0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0</v>
      </c>
      <c r="AI712">
        <v>0</v>
      </c>
      <c r="AJ712">
        <v>0</v>
      </c>
      <c r="AK712">
        <v>0</v>
      </c>
      <c r="AL712">
        <v>0</v>
      </c>
      <c r="AM712">
        <v>0</v>
      </c>
      <c r="AN712" t="s">
        <v>1723</v>
      </c>
    </row>
    <row r="713" spans="1:40" x14ac:dyDescent="0.2">
      <c r="A713" t="s">
        <v>1724</v>
      </c>
      <c r="B713" t="s">
        <v>93</v>
      </c>
      <c r="C713" t="s">
        <v>94</v>
      </c>
      <c r="D713" t="s">
        <v>132</v>
      </c>
      <c r="E713" t="s">
        <v>205</v>
      </c>
      <c r="F713" t="s">
        <v>224</v>
      </c>
      <c r="G713" t="s">
        <v>481</v>
      </c>
      <c r="H713">
        <v>0</v>
      </c>
      <c r="I713">
        <v>3.5224497463836203E-4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0</v>
      </c>
      <c r="AI713">
        <v>0</v>
      </c>
      <c r="AJ713">
        <v>0</v>
      </c>
      <c r="AK713">
        <v>0</v>
      </c>
      <c r="AL713">
        <v>0</v>
      </c>
      <c r="AM713">
        <v>0</v>
      </c>
      <c r="AN713" t="s">
        <v>1725</v>
      </c>
    </row>
    <row r="714" spans="1:40" x14ac:dyDescent="0.2">
      <c r="A714" t="s">
        <v>1726</v>
      </c>
      <c r="B714" t="s">
        <v>93</v>
      </c>
      <c r="C714" t="s">
        <v>94</v>
      </c>
      <c r="D714" t="s">
        <v>132</v>
      </c>
      <c r="E714" t="s">
        <v>205</v>
      </c>
      <c r="F714" t="s">
        <v>206</v>
      </c>
      <c r="G714" t="s">
        <v>1208</v>
      </c>
      <c r="H714">
        <v>0</v>
      </c>
      <c r="I714">
        <v>0</v>
      </c>
      <c r="J714">
        <v>1.5648752570866499E-4</v>
      </c>
      <c r="K714">
        <v>0</v>
      </c>
      <c r="L714">
        <v>0</v>
      </c>
      <c r="M714">
        <v>0</v>
      </c>
      <c r="N714">
        <v>6.1909921064850603E-4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0</v>
      </c>
      <c r="AI714">
        <v>0</v>
      </c>
      <c r="AJ714">
        <v>0</v>
      </c>
      <c r="AK714">
        <v>0</v>
      </c>
      <c r="AL714">
        <v>0</v>
      </c>
      <c r="AM714">
        <v>0</v>
      </c>
      <c r="AN714" t="s">
        <v>1727</v>
      </c>
    </row>
    <row r="715" spans="1:40" x14ac:dyDescent="0.2">
      <c r="A715" t="s">
        <v>1728</v>
      </c>
      <c r="B715" t="s">
        <v>93</v>
      </c>
      <c r="C715" t="s">
        <v>94</v>
      </c>
      <c r="D715" t="s">
        <v>132</v>
      </c>
      <c r="E715" t="s">
        <v>133</v>
      </c>
      <c r="F715" t="s">
        <v>134</v>
      </c>
      <c r="G715" t="s">
        <v>279</v>
      </c>
      <c r="H715">
        <v>0</v>
      </c>
      <c r="I715">
        <v>0</v>
      </c>
      <c r="J715">
        <v>0</v>
      </c>
      <c r="K715">
        <v>0</v>
      </c>
      <c r="L715">
        <v>5.6181879471141197E-4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0</v>
      </c>
      <c r="AI715">
        <v>0</v>
      </c>
      <c r="AJ715">
        <v>0</v>
      </c>
      <c r="AK715">
        <v>0</v>
      </c>
      <c r="AL715">
        <v>0</v>
      </c>
      <c r="AM715">
        <v>0</v>
      </c>
      <c r="AN715" t="s">
        <v>1729</v>
      </c>
    </row>
    <row r="716" spans="1:40" x14ac:dyDescent="0.2">
      <c r="A716" t="s">
        <v>1730</v>
      </c>
      <c r="B716" t="s">
        <v>93</v>
      </c>
      <c r="C716" t="s">
        <v>94</v>
      </c>
      <c r="D716" t="s">
        <v>132</v>
      </c>
      <c r="E716" t="s">
        <v>205</v>
      </c>
      <c r="F716" t="s">
        <v>260</v>
      </c>
      <c r="G716" t="s">
        <v>261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2.6764207333392802E-4</v>
      </c>
      <c r="R716">
        <v>0</v>
      </c>
      <c r="S716">
        <v>0</v>
      </c>
      <c r="T716">
        <v>3.1772929464096602E-4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0</v>
      </c>
      <c r="AI716">
        <v>0</v>
      </c>
      <c r="AJ716">
        <v>0</v>
      </c>
      <c r="AK716">
        <v>0</v>
      </c>
      <c r="AL716">
        <v>0</v>
      </c>
      <c r="AM716">
        <v>0</v>
      </c>
      <c r="AN716" t="s">
        <v>1731</v>
      </c>
    </row>
    <row r="717" spans="1:40" x14ac:dyDescent="0.2">
      <c r="A717" t="s">
        <v>1732</v>
      </c>
      <c r="B717" t="s">
        <v>93</v>
      </c>
      <c r="C717" t="s">
        <v>94</v>
      </c>
      <c r="D717" t="s">
        <v>132</v>
      </c>
      <c r="E717" t="s">
        <v>231</v>
      </c>
      <c r="F717" t="s">
        <v>232</v>
      </c>
      <c r="G717" t="s">
        <v>1505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1.3382103666696401E-4</v>
      </c>
      <c r="R717">
        <v>0</v>
      </c>
      <c r="S717">
        <v>0</v>
      </c>
      <c r="T717">
        <v>4.2363905952128798E-4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  <c r="AI717">
        <v>0</v>
      </c>
      <c r="AJ717">
        <v>0</v>
      </c>
      <c r="AK717">
        <v>0</v>
      </c>
      <c r="AL717">
        <v>0</v>
      </c>
      <c r="AM717">
        <v>0</v>
      </c>
      <c r="AN717" t="s">
        <v>1733</v>
      </c>
    </row>
    <row r="718" spans="1:40" x14ac:dyDescent="0.2">
      <c r="A718" t="s">
        <v>1734</v>
      </c>
      <c r="B718" t="s">
        <v>93</v>
      </c>
      <c r="C718" t="s">
        <v>94</v>
      </c>
      <c r="D718" t="s">
        <v>132</v>
      </c>
      <c r="E718" t="s">
        <v>133</v>
      </c>
      <c r="F718" t="s">
        <v>134</v>
      </c>
      <c r="G718" t="s">
        <v>349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3.9924409784142001E-4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0</v>
      </c>
      <c r="AI718">
        <v>0</v>
      </c>
      <c r="AJ718">
        <v>0</v>
      </c>
      <c r="AK718">
        <v>0</v>
      </c>
      <c r="AL718">
        <v>0</v>
      </c>
      <c r="AM718">
        <v>0</v>
      </c>
      <c r="AN718" t="s">
        <v>1735</v>
      </c>
    </row>
    <row r="719" spans="1:40" x14ac:dyDescent="0.2">
      <c r="A719" t="s">
        <v>1736</v>
      </c>
      <c r="B719" t="s">
        <v>93</v>
      </c>
      <c r="C719" t="s">
        <v>94</v>
      </c>
      <c r="D719" t="s">
        <v>132</v>
      </c>
      <c r="E719" t="s">
        <v>133</v>
      </c>
      <c r="F719" t="s">
        <v>134</v>
      </c>
      <c r="G719" t="s">
        <v>279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3.9924409784142001E-4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0</v>
      </c>
      <c r="AI719">
        <v>0</v>
      </c>
      <c r="AJ719">
        <v>0</v>
      </c>
      <c r="AK719">
        <v>0</v>
      </c>
      <c r="AL719">
        <v>0</v>
      </c>
      <c r="AM719">
        <v>0</v>
      </c>
      <c r="AN719" t="s">
        <v>1737</v>
      </c>
    </row>
    <row r="720" spans="1:40" x14ac:dyDescent="0.2">
      <c r="A720" t="s">
        <v>1738</v>
      </c>
      <c r="B720" t="s">
        <v>93</v>
      </c>
      <c r="C720" t="s">
        <v>94</v>
      </c>
      <c r="D720" t="s">
        <v>132</v>
      </c>
      <c r="E720" t="s">
        <v>1289</v>
      </c>
      <c r="F720" t="s">
        <v>1290</v>
      </c>
      <c r="G720" t="s">
        <v>1290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7.9848819568284005E-5</v>
      </c>
      <c r="T720">
        <v>0</v>
      </c>
      <c r="U720">
        <v>0</v>
      </c>
      <c r="V720">
        <v>0</v>
      </c>
      <c r="W720">
        <v>6.6597109685439699E-5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1.5324261370601899E-4</v>
      </c>
      <c r="AE720">
        <v>0</v>
      </c>
      <c r="AF720">
        <v>0</v>
      </c>
      <c r="AG720">
        <v>7.8853470538372099E-5</v>
      </c>
      <c r="AH720">
        <v>0</v>
      </c>
      <c r="AI720">
        <v>0</v>
      </c>
      <c r="AJ720">
        <v>0</v>
      </c>
      <c r="AK720">
        <v>0</v>
      </c>
      <c r="AL720">
        <v>0</v>
      </c>
      <c r="AM720">
        <v>0</v>
      </c>
      <c r="AN720" t="s">
        <v>1739</v>
      </c>
    </row>
    <row r="721" spans="1:40" x14ac:dyDescent="0.2">
      <c r="A721" t="s">
        <v>1740</v>
      </c>
      <c r="B721" t="s">
        <v>93</v>
      </c>
      <c r="C721" t="s">
        <v>94</v>
      </c>
      <c r="D721" t="s">
        <v>132</v>
      </c>
      <c r="E721" t="s">
        <v>577</v>
      </c>
      <c r="F721" t="s">
        <v>578</v>
      </c>
      <c r="G721" t="s">
        <v>578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5.2954882440161004E-4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0</v>
      </c>
      <c r="AN721" t="s">
        <v>1741</v>
      </c>
    </row>
    <row r="722" spans="1:40" x14ac:dyDescent="0.2">
      <c r="A722" t="s">
        <v>1742</v>
      </c>
      <c r="B722" t="s">
        <v>93</v>
      </c>
      <c r="C722" t="s">
        <v>94</v>
      </c>
      <c r="D722" t="s">
        <v>132</v>
      </c>
      <c r="E722" t="s">
        <v>231</v>
      </c>
      <c r="F722" t="s">
        <v>232</v>
      </c>
      <c r="G722" t="s">
        <v>1505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5.2954882440161004E-4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0</v>
      </c>
      <c r="AI722">
        <v>0</v>
      </c>
      <c r="AJ722">
        <v>0</v>
      </c>
      <c r="AK722">
        <v>0</v>
      </c>
      <c r="AL722">
        <v>0</v>
      </c>
      <c r="AM722">
        <v>0</v>
      </c>
      <c r="AN722" t="s">
        <v>1743</v>
      </c>
    </row>
    <row r="723" spans="1:40" x14ac:dyDescent="0.2">
      <c r="A723" t="s">
        <v>1744</v>
      </c>
      <c r="B723" t="s">
        <v>93</v>
      </c>
      <c r="C723" t="s">
        <v>94</v>
      </c>
      <c r="D723" t="s">
        <v>132</v>
      </c>
      <c r="E723" t="s">
        <v>205</v>
      </c>
      <c r="F723" t="s">
        <v>224</v>
      </c>
      <c r="G723" t="s">
        <v>417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2.1181952976064399E-4</v>
      </c>
      <c r="U723">
        <v>4.8037661526636903E-5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0</v>
      </c>
      <c r="AI723">
        <v>0</v>
      </c>
      <c r="AJ723">
        <v>1.5905837442341299E-4</v>
      </c>
      <c r="AK723">
        <v>0</v>
      </c>
      <c r="AL723">
        <v>0</v>
      </c>
      <c r="AM723">
        <v>0</v>
      </c>
      <c r="AN723" t="s">
        <v>1745</v>
      </c>
    </row>
    <row r="724" spans="1:40" x14ac:dyDescent="0.2">
      <c r="A724" t="s">
        <v>1746</v>
      </c>
      <c r="B724" t="s">
        <v>93</v>
      </c>
      <c r="C724" t="s">
        <v>170</v>
      </c>
      <c r="D724" t="s">
        <v>171</v>
      </c>
      <c r="E724" t="s">
        <v>172</v>
      </c>
      <c r="F724" t="s">
        <v>173</v>
      </c>
      <c r="G724" t="s">
        <v>1747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1.76516274800537E-4</v>
      </c>
      <c r="U724">
        <v>0</v>
      </c>
      <c r="V724">
        <v>0</v>
      </c>
      <c r="W724">
        <v>8.8796146247252896E-5</v>
      </c>
      <c r="X724">
        <v>1.7603567656378401E-4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0</v>
      </c>
      <c r="AI724">
        <v>0</v>
      </c>
      <c r="AJ724">
        <v>0</v>
      </c>
      <c r="AK724">
        <v>0</v>
      </c>
      <c r="AL724">
        <v>0</v>
      </c>
      <c r="AM724">
        <v>0</v>
      </c>
      <c r="AN724" t="s">
        <v>1748</v>
      </c>
    </row>
    <row r="725" spans="1:40" x14ac:dyDescent="0.2">
      <c r="A725" t="s">
        <v>1749</v>
      </c>
      <c r="B725" t="s">
        <v>93</v>
      </c>
      <c r="C725" t="s">
        <v>94</v>
      </c>
      <c r="D725" t="s">
        <v>132</v>
      </c>
      <c r="E725" t="s">
        <v>205</v>
      </c>
      <c r="F725" t="s">
        <v>206</v>
      </c>
      <c r="G725" t="s">
        <v>429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6.2821962558110304E-4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0</v>
      </c>
      <c r="AI725">
        <v>0</v>
      </c>
      <c r="AJ725">
        <v>0</v>
      </c>
      <c r="AK725">
        <v>0</v>
      </c>
      <c r="AL725">
        <v>0</v>
      </c>
      <c r="AM725">
        <v>0</v>
      </c>
      <c r="AN725" t="s">
        <v>1750</v>
      </c>
    </row>
    <row r="726" spans="1:40" x14ac:dyDescent="0.2">
      <c r="A726" t="s">
        <v>1751</v>
      </c>
      <c r="B726" t="s">
        <v>93</v>
      </c>
      <c r="C726" t="s">
        <v>94</v>
      </c>
      <c r="D726" t="s">
        <v>132</v>
      </c>
      <c r="E726" t="s">
        <v>205</v>
      </c>
      <c r="F726" t="s">
        <v>206</v>
      </c>
      <c r="G726" t="s">
        <v>429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0</v>
      </c>
      <c r="AI726">
        <v>0</v>
      </c>
      <c r="AJ726">
        <v>3.40839373764457E-4</v>
      </c>
      <c r="AK726">
        <v>0</v>
      </c>
      <c r="AL726">
        <v>0</v>
      </c>
      <c r="AM726">
        <v>0</v>
      </c>
      <c r="AN726" t="s">
        <v>1752</v>
      </c>
    </row>
    <row r="727" spans="1:40" x14ac:dyDescent="0.2">
      <c r="A727" t="s">
        <v>1753</v>
      </c>
      <c r="B727" t="s">
        <v>93</v>
      </c>
      <c r="C727" t="s">
        <v>94</v>
      </c>
      <c r="D727" t="s">
        <v>132</v>
      </c>
      <c r="E727" t="s">
        <v>205</v>
      </c>
      <c r="F727" t="s">
        <v>206</v>
      </c>
      <c r="G727" t="s">
        <v>406</v>
      </c>
      <c r="H727">
        <v>4.2124266586430001E-4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  <c r="AG727">
        <v>0</v>
      </c>
      <c r="AH727">
        <v>0</v>
      </c>
      <c r="AI727">
        <v>0</v>
      </c>
      <c r="AJ727">
        <v>0</v>
      </c>
      <c r="AK727">
        <v>0</v>
      </c>
      <c r="AL727">
        <v>0</v>
      </c>
      <c r="AM727">
        <v>0</v>
      </c>
      <c r="AN727" t="s">
        <v>1754</v>
      </c>
    </row>
    <row r="728" spans="1:40" x14ac:dyDescent="0.2">
      <c r="A728" t="s">
        <v>1755</v>
      </c>
      <c r="B728" t="s">
        <v>93</v>
      </c>
      <c r="C728" t="s">
        <v>94</v>
      </c>
      <c r="D728" t="s">
        <v>132</v>
      </c>
      <c r="E728" t="s">
        <v>133</v>
      </c>
      <c r="F728" t="s">
        <v>134</v>
      </c>
      <c r="G728" t="s">
        <v>228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3.7262782465199198E-4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0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0</v>
      </c>
      <c r="AN728" t="s">
        <v>1756</v>
      </c>
    </row>
    <row r="729" spans="1:40" x14ac:dyDescent="0.2">
      <c r="A729" t="s">
        <v>1757</v>
      </c>
      <c r="B729" t="s">
        <v>93</v>
      </c>
      <c r="C729" t="s">
        <v>94</v>
      </c>
      <c r="D729" t="s">
        <v>132</v>
      </c>
      <c r="E729" t="s">
        <v>205</v>
      </c>
      <c r="F729" t="s">
        <v>224</v>
      </c>
      <c r="G729" t="s">
        <v>486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4.9424556944150299E-4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0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0</v>
      </c>
      <c r="AN729" t="s">
        <v>1758</v>
      </c>
    </row>
    <row r="730" spans="1:40" x14ac:dyDescent="0.2">
      <c r="A730" t="s">
        <v>1759</v>
      </c>
      <c r="B730" t="s">
        <v>93</v>
      </c>
      <c r="C730" t="s">
        <v>94</v>
      </c>
      <c r="D730" t="s">
        <v>95</v>
      </c>
      <c r="E730" t="s">
        <v>212</v>
      </c>
      <c r="F730" t="s">
        <v>213</v>
      </c>
      <c r="G730" t="s">
        <v>214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2.4018830763318399E-4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1.2259409096481501E-4</v>
      </c>
      <c r="AE730">
        <v>0</v>
      </c>
      <c r="AF730">
        <v>0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0</v>
      </c>
      <c r="AN730" t="s">
        <v>1760</v>
      </c>
    </row>
    <row r="731" spans="1:40" x14ac:dyDescent="0.2">
      <c r="A731" t="s">
        <v>1761</v>
      </c>
      <c r="B731" t="s">
        <v>93</v>
      </c>
      <c r="C731" t="s">
        <v>94</v>
      </c>
      <c r="D731" t="s">
        <v>132</v>
      </c>
      <c r="E731" t="s">
        <v>231</v>
      </c>
      <c r="F731" t="s">
        <v>232</v>
      </c>
      <c r="G731" t="s">
        <v>233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3.10786511865385E-4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0</v>
      </c>
      <c r="AM731">
        <v>0</v>
      </c>
      <c r="AN731" t="s">
        <v>1762</v>
      </c>
    </row>
    <row r="732" spans="1:40" x14ac:dyDescent="0.2">
      <c r="A732" t="s">
        <v>1763</v>
      </c>
      <c r="B732" t="s">
        <v>93</v>
      </c>
      <c r="C732" t="s">
        <v>94</v>
      </c>
      <c r="D732" t="s">
        <v>132</v>
      </c>
      <c r="E732" t="s">
        <v>205</v>
      </c>
      <c r="F732" t="s">
        <v>206</v>
      </c>
      <c r="G732" t="s">
        <v>456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4.1074991198216201E-4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0</v>
      </c>
      <c r="AI732">
        <v>0</v>
      </c>
      <c r="AJ732">
        <v>0</v>
      </c>
      <c r="AK732">
        <v>0</v>
      </c>
      <c r="AL732">
        <v>0</v>
      </c>
      <c r="AM732">
        <v>0</v>
      </c>
      <c r="AN732" t="s">
        <v>1764</v>
      </c>
    </row>
    <row r="733" spans="1:40" x14ac:dyDescent="0.2">
      <c r="A733" t="s">
        <v>1765</v>
      </c>
      <c r="B733" t="s">
        <v>93</v>
      </c>
      <c r="C733" t="s">
        <v>94</v>
      </c>
      <c r="D733" t="s">
        <v>132</v>
      </c>
      <c r="E733" t="s">
        <v>133</v>
      </c>
      <c r="F733" t="s">
        <v>134</v>
      </c>
      <c r="G733" t="s">
        <v>630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2.53242407249968E-4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0</v>
      </c>
      <c r="AH733">
        <v>0</v>
      </c>
      <c r="AI733">
        <v>0</v>
      </c>
      <c r="AJ733">
        <v>0</v>
      </c>
      <c r="AK733">
        <v>0</v>
      </c>
      <c r="AL733">
        <v>0</v>
      </c>
      <c r="AM733">
        <v>0</v>
      </c>
      <c r="AN733" t="s">
        <v>1766</v>
      </c>
    </row>
    <row r="734" spans="1:40" x14ac:dyDescent="0.2">
      <c r="A734" t="s">
        <v>1767</v>
      </c>
      <c r="B734" t="s">
        <v>93</v>
      </c>
      <c r="C734" t="s">
        <v>94</v>
      </c>
      <c r="D734" t="s">
        <v>132</v>
      </c>
      <c r="E734" t="s">
        <v>205</v>
      </c>
      <c r="F734" t="s">
        <v>224</v>
      </c>
      <c r="G734" t="s">
        <v>656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4.0930486390613297E-4</v>
      </c>
      <c r="AC734">
        <v>0</v>
      </c>
      <c r="AD734">
        <v>0</v>
      </c>
      <c r="AE734">
        <v>0</v>
      </c>
      <c r="AF734">
        <v>0</v>
      </c>
      <c r="AG734">
        <v>0</v>
      </c>
      <c r="AH734">
        <v>0</v>
      </c>
      <c r="AI734">
        <v>0</v>
      </c>
      <c r="AJ734">
        <v>1.8178099934104401E-4</v>
      </c>
      <c r="AK734">
        <v>0</v>
      </c>
      <c r="AL734">
        <v>0</v>
      </c>
      <c r="AM734">
        <v>0</v>
      </c>
      <c r="AN734" t="s">
        <v>1768</v>
      </c>
    </row>
    <row r="735" spans="1:40" x14ac:dyDescent="0.2">
      <c r="A735" t="s">
        <v>1769</v>
      </c>
      <c r="B735" t="s">
        <v>93</v>
      </c>
      <c r="C735" t="s">
        <v>94</v>
      </c>
      <c r="D735" t="s">
        <v>132</v>
      </c>
      <c r="E735" t="s">
        <v>205</v>
      </c>
      <c r="F735" t="s">
        <v>224</v>
      </c>
      <c r="G735" t="s">
        <v>225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4.7337278106508902E-4</v>
      </c>
      <c r="AD735">
        <v>0</v>
      </c>
      <c r="AE735">
        <v>0</v>
      </c>
      <c r="AF735">
        <v>0</v>
      </c>
      <c r="AG735">
        <v>0</v>
      </c>
      <c r="AH735">
        <v>0</v>
      </c>
      <c r="AI735">
        <v>0</v>
      </c>
      <c r="AJ735">
        <v>0</v>
      </c>
      <c r="AK735">
        <v>0</v>
      </c>
      <c r="AL735">
        <v>0</v>
      </c>
      <c r="AM735">
        <v>0</v>
      </c>
      <c r="AN735" t="s">
        <v>1770</v>
      </c>
    </row>
    <row r="736" spans="1:40" x14ac:dyDescent="0.2">
      <c r="A736" t="s">
        <v>1771</v>
      </c>
      <c r="B736" t="s">
        <v>93</v>
      </c>
      <c r="C736" t="s">
        <v>94</v>
      </c>
      <c r="D736" t="s">
        <v>132</v>
      </c>
      <c r="E736" t="s">
        <v>133</v>
      </c>
      <c r="F736" t="s">
        <v>134</v>
      </c>
      <c r="G736" t="s">
        <v>138</v>
      </c>
      <c r="H736">
        <v>0</v>
      </c>
      <c r="I736">
        <v>0</v>
      </c>
      <c r="J736">
        <v>0</v>
      </c>
      <c r="K736">
        <v>0</v>
      </c>
      <c r="L736">
        <v>4.8690962208322401E-4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0</v>
      </c>
      <c r="AM736">
        <v>0</v>
      </c>
      <c r="AN736" t="s">
        <v>1772</v>
      </c>
    </row>
    <row r="737" spans="1:40" x14ac:dyDescent="0.2">
      <c r="A737" t="s">
        <v>1773</v>
      </c>
      <c r="B737" t="s">
        <v>93</v>
      </c>
      <c r="C737" t="s">
        <v>94</v>
      </c>
      <c r="D737" t="s">
        <v>132</v>
      </c>
      <c r="E737" t="s">
        <v>133</v>
      </c>
      <c r="F737" t="s">
        <v>134</v>
      </c>
      <c r="G737" t="s">
        <v>138</v>
      </c>
      <c r="H737">
        <v>0</v>
      </c>
      <c r="I737">
        <v>0</v>
      </c>
      <c r="J737">
        <v>0</v>
      </c>
      <c r="K737">
        <v>0</v>
      </c>
      <c r="L737">
        <v>3.3709127682684701E-4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9.6075323053273806E-5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0</v>
      </c>
      <c r="AL737">
        <v>0</v>
      </c>
      <c r="AM737">
        <v>0</v>
      </c>
      <c r="AN737" t="s">
        <v>1774</v>
      </c>
    </row>
    <row r="738" spans="1:40" x14ac:dyDescent="0.2">
      <c r="A738" t="s">
        <v>1775</v>
      </c>
      <c r="B738" t="s">
        <v>93</v>
      </c>
      <c r="C738" t="s">
        <v>94</v>
      </c>
      <c r="D738" t="s">
        <v>132</v>
      </c>
      <c r="E738" t="s">
        <v>205</v>
      </c>
      <c r="F738" t="s">
        <v>206</v>
      </c>
      <c r="G738" t="s">
        <v>386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4.0340880439715599E-4</v>
      </c>
      <c r="P738">
        <v>0</v>
      </c>
      <c r="Q738">
        <v>0</v>
      </c>
      <c r="R738">
        <v>0</v>
      </c>
      <c r="S738">
        <v>1.3308136594714E-4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0</v>
      </c>
      <c r="AM738">
        <v>0</v>
      </c>
      <c r="AN738" t="s">
        <v>1776</v>
      </c>
    </row>
    <row r="739" spans="1:40" x14ac:dyDescent="0.2">
      <c r="A739" t="s">
        <v>1777</v>
      </c>
      <c r="B739" t="s">
        <v>93</v>
      </c>
      <c r="C739" t="s">
        <v>94</v>
      </c>
      <c r="D739" t="s">
        <v>132</v>
      </c>
      <c r="E739" t="s">
        <v>1502</v>
      </c>
      <c r="F739" t="s">
        <v>1502</v>
      </c>
      <c r="G739" t="s">
        <v>1502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5.0226857975187901E-5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1.9713367634593E-4</v>
      </c>
      <c r="AH739">
        <v>0</v>
      </c>
      <c r="AI739">
        <v>0</v>
      </c>
      <c r="AJ739">
        <v>0</v>
      </c>
      <c r="AK739">
        <v>0</v>
      </c>
      <c r="AL739">
        <v>0</v>
      </c>
      <c r="AM739">
        <v>0</v>
      </c>
      <c r="AN739" t="s">
        <v>1778</v>
      </c>
    </row>
    <row r="740" spans="1:40" x14ac:dyDescent="0.2">
      <c r="A740" t="s">
        <v>1779</v>
      </c>
      <c r="B740" t="s">
        <v>93</v>
      </c>
      <c r="C740" t="s">
        <v>118</v>
      </c>
      <c r="D740" t="s">
        <v>119</v>
      </c>
      <c r="E740" t="s">
        <v>120</v>
      </c>
      <c r="F740" t="s">
        <v>147</v>
      </c>
      <c r="G740" t="s">
        <v>148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3.12249085556249E-4</v>
      </c>
      <c r="R740">
        <v>0</v>
      </c>
      <c r="S740">
        <v>0</v>
      </c>
      <c r="T740">
        <v>0</v>
      </c>
      <c r="U740">
        <v>1.4411298457991099E-4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  <c r="AI740">
        <v>0</v>
      </c>
      <c r="AJ740">
        <v>0</v>
      </c>
      <c r="AK740">
        <v>0</v>
      </c>
      <c r="AL740">
        <v>0</v>
      </c>
      <c r="AM740">
        <v>0</v>
      </c>
      <c r="AN740" t="s">
        <v>1780</v>
      </c>
    </row>
    <row r="741" spans="1:40" x14ac:dyDescent="0.2">
      <c r="A741" t="s">
        <v>1781</v>
      </c>
      <c r="B741" t="s">
        <v>93</v>
      </c>
      <c r="C741" t="s">
        <v>94</v>
      </c>
      <c r="D741" t="s">
        <v>95</v>
      </c>
      <c r="E741" t="s">
        <v>543</v>
      </c>
      <c r="F741" t="s">
        <v>544</v>
      </c>
      <c r="G741" t="s">
        <v>544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4.5894231448139502E-4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0</v>
      </c>
      <c r="AM741">
        <v>0</v>
      </c>
      <c r="AN741" t="s">
        <v>1782</v>
      </c>
    </row>
    <row r="742" spans="1:40" x14ac:dyDescent="0.2">
      <c r="A742" t="s">
        <v>1783</v>
      </c>
      <c r="B742" t="s">
        <v>93</v>
      </c>
      <c r="C742" t="s">
        <v>94</v>
      </c>
      <c r="D742" t="s">
        <v>132</v>
      </c>
      <c r="E742" t="s">
        <v>231</v>
      </c>
      <c r="F742" t="s">
        <v>232</v>
      </c>
      <c r="G742" t="s">
        <v>1505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1.76516274800537E-4</v>
      </c>
      <c r="U742">
        <v>1.20094153816592E-4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  <c r="AH742">
        <v>0</v>
      </c>
      <c r="AI742">
        <v>0</v>
      </c>
      <c r="AJ742">
        <v>6.81678747528915E-5</v>
      </c>
      <c r="AK742">
        <v>0</v>
      </c>
      <c r="AL742">
        <v>0</v>
      </c>
      <c r="AM742">
        <v>0</v>
      </c>
      <c r="AN742" t="s">
        <v>1784</v>
      </c>
    </row>
    <row r="743" spans="1:40" x14ac:dyDescent="0.2">
      <c r="A743" t="s">
        <v>1785</v>
      </c>
      <c r="B743" t="s">
        <v>93</v>
      </c>
      <c r="C743" t="s">
        <v>94</v>
      </c>
      <c r="D743" t="s">
        <v>95</v>
      </c>
      <c r="E743" t="s">
        <v>212</v>
      </c>
      <c r="F743" t="s">
        <v>213</v>
      </c>
      <c r="G743" t="s">
        <v>1786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5.4445700883695605E-4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0</v>
      </c>
      <c r="AH743">
        <v>0</v>
      </c>
      <c r="AI743">
        <v>0</v>
      </c>
      <c r="AJ743">
        <v>0</v>
      </c>
      <c r="AK743">
        <v>0</v>
      </c>
      <c r="AL743">
        <v>0</v>
      </c>
      <c r="AM743">
        <v>0</v>
      </c>
      <c r="AN743" t="s">
        <v>1787</v>
      </c>
    </row>
    <row r="744" spans="1:40" x14ac:dyDescent="0.2">
      <c r="A744" t="s">
        <v>1788</v>
      </c>
      <c r="B744" t="s">
        <v>93</v>
      </c>
      <c r="C744" t="s">
        <v>94</v>
      </c>
      <c r="D744" t="s">
        <v>95</v>
      </c>
      <c r="E744" t="s">
        <v>212</v>
      </c>
      <c r="F744" t="s">
        <v>310</v>
      </c>
      <c r="G744" t="s">
        <v>572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2.8858747530357198E-4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0</v>
      </c>
      <c r="AH744">
        <v>0</v>
      </c>
      <c r="AI744">
        <v>0</v>
      </c>
      <c r="AJ744">
        <v>0</v>
      </c>
      <c r="AK744">
        <v>0</v>
      </c>
      <c r="AL744">
        <v>0</v>
      </c>
      <c r="AM744">
        <v>0</v>
      </c>
      <c r="AN744" t="s">
        <v>1789</v>
      </c>
    </row>
    <row r="745" spans="1:40" x14ac:dyDescent="0.2">
      <c r="A745" t="s">
        <v>1790</v>
      </c>
      <c r="B745" t="s">
        <v>93</v>
      </c>
      <c r="C745" t="s">
        <v>94</v>
      </c>
      <c r="D745" t="s">
        <v>132</v>
      </c>
      <c r="E745" t="s">
        <v>133</v>
      </c>
      <c r="F745" t="s">
        <v>134</v>
      </c>
      <c r="G745" t="s">
        <v>228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2.8858747530357198E-4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0</v>
      </c>
      <c r="AL745">
        <v>0</v>
      </c>
      <c r="AM745">
        <v>0</v>
      </c>
      <c r="AN745" t="s">
        <v>1791</v>
      </c>
    </row>
    <row r="746" spans="1:40" x14ac:dyDescent="0.2">
      <c r="A746" t="s">
        <v>1792</v>
      </c>
      <c r="B746" t="s">
        <v>93</v>
      </c>
      <c r="C746" t="s">
        <v>94</v>
      </c>
      <c r="D746" t="s">
        <v>132</v>
      </c>
      <c r="E746" t="s">
        <v>205</v>
      </c>
      <c r="F746" t="s">
        <v>1793</v>
      </c>
      <c r="G746" t="s">
        <v>1794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0</v>
      </c>
      <c r="AI746">
        <v>0</v>
      </c>
      <c r="AJ746">
        <v>2.9539412392919599E-4</v>
      </c>
      <c r="AK746">
        <v>0</v>
      </c>
      <c r="AL746">
        <v>0</v>
      </c>
      <c r="AM746">
        <v>0</v>
      </c>
      <c r="AN746" t="s">
        <v>1795</v>
      </c>
    </row>
    <row r="747" spans="1:40" x14ac:dyDescent="0.2">
      <c r="A747" t="s">
        <v>1796</v>
      </c>
      <c r="B747" t="s">
        <v>93</v>
      </c>
      <c r="C747" t="s">
        <v>94</v>
      </c>
      <c r="D747" t="s">
        <v>132</v>
      </c>
      <c r="E747" t="s">
        <v>577</v>
      </c>
      <c r="F747" t="s">
        <v>578</v>
      </c>
      <c r="G747" t="s">
        <v>578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0</v>
      </c>
      <c r="AH747">
        <v>0</v>
      </c>
      <c r="AI747">
        <v>0</v>
      </c>
      <c r="AJ747">
        <v>0</v>
      </c>
      <c r="AK747">
        <v>9.0560780215952598E-4</v>
      </c>
      <c r="AL747">
        <v>0</v>
      </c>
      <c r="AM747">
        <v>0</v>
      </c>
      <c r="AN747" t="s">
        <v>1797</v>
      </c>
    </row>
    <row r="748" spans="1:40" x14ac:dyDescent="0.2">
      <c r="A748" t="s">
        <v>1798</v>
      </c>
      <c r="B748" t="s">
        <v>93</v>
      </c>
      <c r="C748" t="s">
        <v>94</v>
      </c>
      <c r="D748" t="s">
        <v>132</v>
      </c>
      <c r="E748" t="s">
        <v>133</v>
      </c>
      <c r="F748" t="s">
        <v>134</v>
      </c>
      <c r="G748" t="s">
        <v>630</v>
      </c>
      <c r="H748">
        <v>3.6106514216939999E-4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0</v>
      </c>
      <c r="AL748">
        <v>0</v>
      </c>
      <c r="AM748">
        <v>0</v>
      </c>
      <c r="AN748" t="s">
        <v>1799</v>
      </c>
    </row>
    <row r="749" spans="1:40" x14ac:dyDescent="0.2">
      <c r="A749" t="s">
        <v>1800</v>
      </c>
      <c r="B749" t="s">
        <v>93</v>
      </c>
      <c r="C749" t="s">
        <v>94</v>
      </c>
      <c r="D749" t="s">
        <v>132</v>
      </c>
      <c r="E749" t="s">
        <v>133</v>
      </c>
      <c r="F749" t="s">
        <v>134</v>
      </c>
      <c r="G749" t="s">
        <v>547</v>
      </c>
      <c r="H749">
        <v>3.6106514216939999E-4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0</v>
      </c>
      <c r="AH749">
        <v>0</v>
      </c>
      <c r="AI749">
        <v>0</v>
      </c>
      <c r="AJ749">
        <v>0</v>
      </c>
      <c r="AK749">
        <v>0</v>
      </c>
      <c r="AL749">
        <v>0</v>
      </c>
      <c r="AM749">
        <v>0</v>
      </c>
      <c r="AN749" t="s">
        <v>1801</v>
      </c>
    </row>
    <row r="750" spans="1:40" x14ac:dyDescent="0.2">
      <c r="A750" t="s">
        <v>1802</v>
      </c>
      <c r="B750" t="s">
        <v>93</v>
      </c>
      <c r="C750" t="s">
        <v>94</v>
      </c>
      <c r="D750" t="s">
        <v>132</v>
      </c>
      <c r="E750" t="s">
        <v>205</v>
      </c>
      <c r="F750" t="s">
        <v>206</v>
      </c>
      <c r="G750" t="s">
        <v>207</v>
      </c>
      <c r="H750">
        <v>0</v>
      </c>
      <c r="I750">
        <v>0</v>
      </c>
      <c r="J750">
        <v>2.6826432978628302E-4</v>
      </c>
      <c r="K750">
        <v>0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0</v>
      </c>
      <c r="AM750">
        <v>0</v>
      </c>
      <c r="AN750" t="s">
        <v>1803</v>
      </c>
    </row>
    <row r="751" spans="1:40" x14ac:dyDescent="0.2">
      <c r="A751" t="s">
        <v>1804</v>
      </c>
      <c r="B751" t="s">
        <v>93</v>
      </c>
      <c r="C751" t="s">
        <v>94</v>
      </c>
      <c r="D751" t="s">
        <v>95</v>
      </c>
      <c r="E751" t="s">
        <v>96</v>
      </c>
      <c r="F751" t="s">
        <v>1805</v>
      </c>
      <c r="G751" t="s">
        <v>1805</v>
      </c>
      <c r="H751">
        <v>0</v>
      </c>
      <c r="I751">
        <v>0</v>
      </c>
      <c r="J751">
        <v>0</v>
      </c>
      <c r="K751">
        <v>2.8387316546966801E-5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1.6279869037498E-4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3.31169691349848E-5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0</v>
      </c>
      <c r="AM751">
        <v>0</v>
      </c>
      <c r="AN751" t="s">
        <v>1806</v>
      </c>
    </row>
    <row r="752" spans="1:40" x14ac:dyDescent="0.2">
      <c r="A752" t="s">
        <v>1807</v>
      </c>
      <c r="B752" t="s">
        <v>93</v>
      </c>
      <c r="C752" t="s">
        <v>94</v>
      </c>
      <c r="D752" t="s">
        <v>132</v>
      </c>
      <c r="E752" t="s">
        <v>1289</v>
      </c>
      <c r="F752" t="s">
        <v>1290</v>
      </c>
      <c r="G752" t="s">
        <v>1290</v>
      </c>
      <c r="H752">
        <v>0</v>
      </c>
      <c r="I752">
        <v>0</v>
      </c>
      <c r="J752">
        <v>0</v>
      </c>
      <c r="K752">
        <v>0</v>
      </c>
      <c r="L752">
        <v>7.4909172628188298E-5</v>
      </c>
      <c r="M752">
        <v>0</v>
      </c>
      <c r="N752">
        <v>0</v>
      </c>
      <c r="O752">
        <v>0</v>
      </c>
      <c r="P752">
        <v>1.0045371595037601E-4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0</v>
      </c>
      <c r="AI752">
        <v>0</v>
      </c>
      <c r="AJ752">
        <v>9.0890499670521897E-5</v>
      </c>
      <c r="AK752">
        <v>0</v>
      </c>
      <c r="AL752">
        <v>0</v>
      </c>
      <c r="AM752">
        <v>0</v>
      </c>
      <c r="AN752" t="s">
        <v>1808</v>
      </c>
    </row>
    <row r="753" spans="1:40" x14ac:dyDescent="0.2">
      <c r="A753" t="s">
        <v>1809</v>
      </c>
      <c r="B753" t="s">
        <v>93</v>
      </c>
      <c r="C753" t="s">
        <v>118</v>
      </c>
      <c r="D753" t="s">
        <v>119</v>
      </c>
      <c r="E753" t="s">
        <v>120</v>
      </c>
      <c r="F753" t="s">
        <v>147</v>
      </c>
      <c r="G753" t="s">
        <v>148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2.0090743190075201E-4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0</v>
      </c>
      <c r="AI753">
        <v>0</v>
      </c>
      <c r="AJ753">
        <v>0</v>
      </c>
      <c r="AK753">
        <v>0</v>
      </c>
      <c r="AL753">
        <v>0</v>
      </c>
      <c r="AM753">
        <v>0</v>
      </c>
      <c r="AN753" t="s">
        <v>1810</v>
      </c>
    </row>
    <row r="754" spans="1:40" x14ac:dyDescent="0.2">
      <c r="A754" t="s">
        <v>1811</v>
      </c>
      <c r="B754" t="s">
        <v>93</v>
      </c>
      <c r="C754" t="s">
        <v>94</v>
      </c>
      <c r="D754" t="s">
        <v>132</v>
      </c>
      <c r="E754" t="s">
        <v>205</v>
      </c>
      <c r="F754" t="s">
        <v>224</v>
      </c>
      <c r="G754" t="s">
        <v>656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2.0090743190075201E-4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0</v>
      </c>
      <c r="AM754">
        <v>0</v>
      </c>
      <c r="AN754" t="s">
        <v>1812</v>
      </c>
    </row>
    <row r="755" spans="1:40" x14ac:dyDescent="0.2">
      <c r="A755" t="s">
        <v>1813</v>
      </c>
      <c r="B755" t="s">
        <v>93</v>
      </c>
      <c r="C755" t="s">
        <v>94</v>
      </c>
      <c r="D755" t="s">
        <v>132</v>
      </c>
      <c r="E755" t="s">
        <v>205</v>
      </c>
      <c r="F755" t="s">
        <v>1015</v>
      </c>
      <c r="G755" t="s">
        <v>1016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2.0090743190075201E-4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0</v>
      </c>
      <c r="AM755">
        <v>0</v>
      </c>
      <c r="AN755" t="s">
        <v>1814</v>
      </c>
    </row>
    <row r="756" spans="1:40" x14ac:dyDescent="0.2">
      <c r="A756" t="s">
        <v>1815</v>
      </c>
      <c r="B756" t="s">
        <v>93</v>
      </c>
      <c r="C756" t="s">
        <v>94</v>
      </c>
      <c r="D756" t="s">
        <v>132</v>
      </c>
      <c r="E756" t="s">
        <v>133</v>
      </c>
      <c r="F756" t="s">
        <v>134</v>
      </c>
      <c r="G756" t="s">
        <v>138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5.3528414666785605E-4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0</v>
      </c>
      <c r="AH756">
        <v>0</v>
      </c>
      <c r="AI756">
        <v>0</v>
      </c>
      <c r="AJ756">
        <v>0</v>
      </c>
      <c r="AK756">
        <v>0</v>
      </c>
      <c r="AL756">
        <v>0</v>
      </c>
      <c r="AM756">
        <v>0</v>
      </c>
      <c r="AN756" t="s">
        <v>1816</v>
      </c>
    </row>
    <row r="757" spans="1:40" x14ac:dyDescent="0.2">
      <c r="A757" t="s">
        <v>1817</v>
      </c>
      <c r="B757" t="s">
        <v>93</v>
      </c>
      <c r="C757" t="s">
        <v>94</v>
      </c>
      <c r="D757" t="s">
        <v>132</v>
      </c>
      <c r="E757" t="s">
        <v>205</v>
      </c>
      <c r="F757" t="s">
        <v>224</v>
      </c>
      <c r="G757" t="s">
        <v>656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2.6764207333392802E-4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4.0930486390613297E-4</v>
      </c>
      <c r="AC757">
        <v>0</v>
      </c>
      <c r="AD757">
        <v>0</v>
      </c>
      <c r="AE757">
        <v>0</v>
      </c>
      <c r="AF757">
        <v>0</v>
      </c>
      <c r="AG757">
        <v>0</v>
      </c>
      <c r="AH757">
        <v>0</v>
      </c>
      <c r="AI757">
        <v>0</v>
      </c>
      <c r="AJ757">
        <v>0</v>
      </c>
      <c r="AK757">
        <v>0</v>
      </c>
      <c r="AL757">
        <v>0</v>
      </c>
      <c r="AM757">
        <v>0</v>
      </c>
      <c r="AN757" t="s">
        <v>1818</v>
      </c>
    </row>
    <row r="758" spans="1:40" x14ac:dyDescent="0.2">
      <c r="A758" t="s">
        <v>1819</v>
      </c>
      <c r="B758" t="s">
        <v>93</v>
      </c>
      <c r="C758" t="s">
        <v>94</v>
      </c>
      <c r="D758" t="s">
        <v>132</v>
      </c>
      <c r="E758" t="s">
        <v>163</v>
      </c>
      <c r="F758" t="s">
        <v>316</v>
      </c>
      <c r="G758" t="s">
        <v>1321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1.3382103666696401E-4</v>
      </c>
      <c r="R758">
        <v>0</v>
      </c>
      <c r="S758">
        <v>0</v>
      </c>
      <c r="T758">
        <v>1.41213019840429E-4</v>
      </c>
      <c r="U758">
        <v>0</v>
      </c>
      <c r="V758">
        <v>0</v>
      </c>
      <c r="W758">
        <v>0</v>
      </c>
      <c r="X758">
        <v>5.8678558854594501E-5</v>
      </c>
      <c r="Y758">
        <v>0</v>
      </c>
      <c r="Z758">
        <v>0</v>
      </c>
      <c r="AA758">
        <v>0</v>
      </c>
      <c r="AB758">
        <v>2.04652431953066E-4</v>
      </c>
      <c r="AC758">
        <v>0</v>
      </c>
      <c r="AD758">
        <v>0</v>
      </c>
      <c r="AE758">
        <v>0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0</v>
      </c>
      <c r="AL758">
        <v>0</v>
      </c>
      <c r="AM758">
        <v>0</v>
      </c>
      <c r="AN758" t="s">
        <v>1820</v>
      </c>
    </row>
    <row r="759" spans="1:40" x14ac:dyDescent="0.2">
      <c r="A759" t="s">
        <v>1821</v>
      </c>
      <c r="B759" t="s">
        <v>93</v>
      </c>
      <c r="C759" t="s">
        <v>94</v>
      </c>
      <c r="D759" t="s">
        <v>132</v>
      </c>
      <c r="E759" t="s">
        <v>205</v>
      </c>
      <c r="F759" t="s">
        <v>224</v>
      </c>
      <c r="G759" t="s">
        <v>656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3.1939527827313602E-4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0</v>
      </c>
      <c r="AM759">
        <v>0</v>
      </c>
      <c r="AN759" t="s">
        <v>1822</v>
      </c>
    </row>
    <row r="760" spans="1:40" x14ac:dyDescent="0.2">
      <c r="A760" t="s">
        <v>1823</v>
      </c>
      <c r="B760" t="s">
        <v>93</v>
      </c>
      <c r="C760" t="s">
        <v>94</v>
      </c>
      <c r="D760" t="s">
        <v>132</v>
      </c>
      <c r="E760" t="s">
        <v>133</v>
      </c>
      <c r="F760" t="s">
        <v>134</v>
      </c>
      <c r="G760" t="s">
        <v>349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3.1939527827313602E-4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0</v>
      </c>
      <c r="AM760">
        <v>0</v>
      </c>
      <c r="AN760" t="s">
        <v>1824</v>
      </c>
    </row>
    <row r="761" spans="1:40" x14ac:dyDescent="0.2">
      <c r="A761" t="s">
        <v>1825</v>
      </c>
      <c r="B761" t="s">
        <v>93</v>
      </c>
      <c r="C761" t="s">
        <v>94</v>
      </c>
      <c r="D761" t="s">
        <v>132</v>
      </c>
      <c r="E761" t="s">
        <v>133</v>
      </c>
      <c r="F761" t="s">
        <v>134</v>
      </c>
      <c r="G761" t="s">
        <v>349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3.1939527827313602E-4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0</v>
      </c>
      <c r="AH761">
        <v>0</v>
      </c>
      <c r="AI761">
        <v>0</v>
      </c>
      <c r="AJ761">
        <v>0</v>
      </c>
      <c r="AK761">
        <v>0</v>
      </c>
      <c r="AL761">
        <v>0</v>
      </c>
      <c r="AM761">
        <v>0</v>
      </c>
      <c r="AN761" t="s">
        <v>1826</v>
      </c>
    </row>
    <row r="762" spans="1:40" x14ac:dyDescent="0.2">
      <c r="A762" t="s">
        <v>1827</v>
      </c>
      <c r="B762" t="s">
        <v>93</v>
      </c>
      <c r="C762" t="s">
        <v>94</v>
      </c>
      <c r="D762" t="s">
        <v>132</v>
      </c>
      <c r="E762" t="s">
        <v>205</v>
      </c>
      <c r="F762" t="s">
        <v>224</v>
      </c>
      <c r="G762" t="s">
        <v>754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4.2363905952128798E-4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0</v>
      </c>
      <c r="AM762">
        <v>0</v>
      </c>
      <c r="AN762" t="s">
        <v>1828</v>
      </c>
    </row>
    <row r="763" spans="1:40" x14ac:dyDescent="0.2">
      <c r="A763" t="s">
        <v>1829</v>
      </c>
      <c r="B763" t="s">
        <v>93</v>
      </c>
      <c r="C763" t="s">
        <v>94</v>
      </c>
      <c r="D763" t="s">
        <v>132</v>
      </c>
      <c r="E763" t="s">
        <v>205</v>
      </c>
      <c r="F763" t="s">
        <v>206</v>
      </c>
      <c r="G763" t="s">
        <v>429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4.2363905952128798E-4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0</v>
      </c>
      <c r="AM763">
        <v>0</v>
      </c>
      <c r="AN763" t="s">
        <v>1830</v>
      </c>
    </row>
    <row r="764" spans="1:40" x14ac:dyDescent="0.2">
      <c r="A764" t="s">
        <v>1831</v>
      </c>
      <c r="B764" t="s">
        <v>93</v>
      </c>
      <c r="C764" t="s">
        <v>94</v>
      </c>
      <c r="D764" t="s">
        <v>132</v>
      </c>
      <c r="E764" t="s">
        <v>205</v>
      </c>
      <c r="F764" t="s">
        <v>206</v>
      </c>
      <c r="G764" t="s">
        <v>429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4.2363905952128798E-4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0</v>
      </c>
      <c r="AM764">
        <v>0</v>
      </c>
      <c r="AN764" t="s">
        <v>1832</v>
      </c>
    </row>
    <row r="765" spans="1:40" x14ac:dyDescent="0.2">
      <c r="A765" t="s">
        <v>1833</v>
      </c>
      <c r="B765" t="s">
        <v>93</v>
      </c>
      <c r="C765" t="s">
        <v>94</v>
      </c>
      <c r="D765" t="s">
        <v>132</v>
      </c>
      <c r="E765" t="s">
        <v>205</v>
      </c>
      <c r="F765" t="s">
        <v>224</v>
      </c>
      <c r="G765" t="s">
        <v>583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4.2363905952128798E-4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0</v>
      </c>
      <c r="AM765">
        <v>0</v>
      </c>
      <c r="AN765" t="s">
        <v>1834</v>
      </c>
    </row>
    <row r="766" spans="1:40" x14ac:dyDescent="0.2">
      <c r="A766" t="s">
        <v>1835</v>
      </c>
      <c r="B766" t="s">
        <v>93</v>
      </c>
      <c r="C766" t="s">
        <v>94</v>
      </c>
      <c r="D766" t="s">
        <v>132</v>
      </c>
      <c r="E766" t="s">
        <v>133</v>
      </c>
      <c r="F766" t="s">
        <v>134</v>
      </c>
      <c r="G766" t="s">
        <v>138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4.2363905952128798E-4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0</v>
      </c>
      <c r="AI766">
        <v>0</v>
      </c>
      <c r="AJ766">
        <v>0</v>
      </c>
      <c r="AK766">
        <v>0</v>
      </c>
      <c r="AL766">
        <v>0</v>
      </c>
      <c r="AM766">
        <v>0</v>
      </c>
      <c r="AN766" t="s">
        <v>1836</v>
      </c>
    </row>
    <row r="767" spans="1:40" x14ac:dyDescent="0.2">
      <c r="A767" t="s">
        <v>1837</v>
      </c>
      <c r="B767" t="s">
        <v>93</v>
      </c>
      <c r="C767" t="s">
        <v>94</v>
      </c>
      <c r="D767" t="s">
        <v>95</v>
      </c>
      <c r="E767" t="s">
        <v>212</v>
      </c>
      <c r="F767" t="s">
        <v>310</v>
      </c>
      <c r="G767" t="s">
        <v>311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3.6778227289444601E-4</v>
      </c>
      <c r="AE767">
        <v>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0</v>
      </c>
      <c r="AM767">
        <v>0</v>
      </c>
      <c r="AN767" t="s">
        <v>1838</v>
      </c>
    </row>
    <row r="768" spans="1:40" x14ac:dyDescent="0.2">
      <c r="A768" t="s">
        <v>1839</v>
      </c>
      <c r="B768" t="s">
        <v>93</v>
      </c>
      <c r="C768" t="s">
        <v>94</v>
      </c>
      <c r="D768" t="s">
        <v>132</v>
      </c>
      <c r="E768" t="s">
        <v>133</v>
      </c>
      <c r="F768" t="s">
        <v>134</v>
      </c>
      <c r="G768" t="s">
        <v>135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0</v>
      </c>
      <c r="AI768">
        <v>0</v>
      </c>
      <c r="AJ768">
        <v>2.72671499011566E-4</v>
      </c>
      <c r="AK768">
        <v>0</v>
      </c>
      <c r="AL768">
        <v>0</v>
      </c>
      <c r="AM768">
        <v>0</v>
      </c>
      <c r="AN768" t="s">
        <v>1840</v>
      </c>
    </row>
    <row r="769" spans="1:40" x14ac:dyDescent="0.2">
      <c r="A769" t="s">
        <v>1841</v>
      </c>
      <c r="B769" t="s">
        <v>93</v>
      </c>
      <c r="C769" t="s">
        <v>94</v>
      </c>
      <c r="D769" t="s">
        <v>132</v>
      </c>
      <c r="E769" t="s">
        <v>205</v>
      </c>
      <c r="F769" t="s">
        <v>224</v>
      </c>
      <c r="G769" t="s">
        <v>656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0</v>
      </c>
      <c r="AI769">
        <v>0</v>
      </c>
      <c r="AJ769">
        <v>0</v>
      </c>
      <c r="AK769">
        <v>8.3594566353187001E-4</v>
      </c>
      <c r="AL769">
        <v>0</v>
      </c>
      <c r="AM769">
        <v>0</v>
      </c>
      <c r="AN769" t="s">
        <v>1842</v>
      </c>
    </row>
    <row r="770" spans="1:40" x14ac:dyDescent="0.2">
      <c r="A770" t="s">
        <v>1843</v>
      </c>
      <c r="B770" t="s">
        <v>93</v>
      </c>
      <c r="C770" t="s">
        <v>94</v>
      </c>
      <c r="D770" t="s">
        <v>132</v>
      </c>
      <c r="E770" t="s">
        <v>133</v>
      </c>
      <c r="F770" t="s">
        <v>134</v>
      </c>
      <c r="G770" t="s">
        <v>236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4.9067713444553502E-4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0</v>
      </c>
      <c r="AM770">
        <v>0</v>
      </c>
      <c r="AN770" t="s">
        <v>1844</v>
      </c>
    </row>
    <row r="771" spans="1:40" x14ac:dyDescent="0.2">
      <c r="A771" t="s">
        <v>1845</v>
      </c>
      <c r="B771" t="s">
        <v>93</v>
      </c>
      <c r="C771" t="s">
        <v>94</v>
      </c>
      <c r="D771" t="s">
        <v>132</v>
      </c>
      <c r="E771" t="s">
        <v>133</v>
      </c>
      <c r="F771" t="s">
        <v>134</v>
      </c>
      <c r="G771" t="s">
        <v>138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4.9067713444553502E-4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0</v>
      </c>
      <c r="AM771">
        <v>0</v>
      </c>
      <c r="AN771" t="s">
        <v>1846</v>
      </c>
    </row>
    <row r="772" spans="1:40" x14ac:dyDescent="0.2">
      <c r="A772" t="s">
        <v>1847</v>
      </c>
      <c r="B772" t="s">
        <v>93</v>
      </c>
      <c r="C772" t="s">
        <v>94</v>
      </c>
      <c r="D772" t="s">
        <v>132</v>
      </c>
      <c r="E772" t="s">
        <v>133</v>
      </c>
      <c r="F772" t="s">
        <v>134</v>
      </c>
      <c r="G772" t="s">
        <v>138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4.9067713444553502E-4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0</v>
      </c>
      <c r="AI772">
        <v>0</v>
      </c>
      <c r="AJ772">
        <v>0</v>
      </c>
      <c r="AK772">
        <v>0</v>
      </c>
      <c r="AL772">
        <v>0</v>
      </c>
      <c r="AM772">
        <v>0</v>
      </c>
      <c r="AN772" t="s">
        <v>1848</v>
      </c>
    </row>
    <row r="773" spans="1:40" x14ac:dyDescent="0.2">
      <c r="A773" t="s">
        <v>1849</v>
      </c>
      <c r="B773" t="s">
        <v>93</v>
      </c>
      <c r="C773" t="s">
        <v>94</v>
      </c>
      <c r="D773" t="s">
        <v>132</v>
      </c>
      <c r="E773" t="s">
        <v>133</v>
      </c>
      <c r="F773" t="s">
        <v>134</v>
      </c>
      <c r="G773" t="s">
        <v>228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2.9277900508370799E-4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  <c r="AH773">
        <v>0</v>
      </c>
      <c r="AI773">
        <v>0</v>
      </c>
      <c r="AJ773">
        <v>0</v>
      </c>
      <c r="AK773">
        <v>0</v>
      </c>
      <c r="AL773">
        <v>0</v>
      </c>
      <c r="AM773">
        <v>0</v>
      </c>
      <c r="AN773" t="s">
        <v>1850</v>
      </c>
    </row>
    <row r="774" spans="1:40" x14ac:dyDescent="0.2">
      <c r="A774" t="s">
        <v>1851</v>
      </c>
      <c r="B774" t="s">
        <v>93</v>
      </c>
      <c r="C774" t="s">
        <v>94</v>
      </c>
      <c r="D774" t="s">
        <v>132</v>
      </c>
      <c r="E774" t="s">
        <v>133</v>
      </c>
      <c r="F774" t="s">
        <v>134</v>
      </c>
      <c r="G774" t="s">
        <v>349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1.06465092757712E-4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0</v>
      </c>
      <c r="AI774">
        <v>0</v>
      </c>
      <c r="AJ774">
        <v>1.5905837442341299E-4</v>
      </c>
      <c r="AK774">
        <v>0</v>
      </c>
      <c r="AL774">
        <v>0</v>
      </c>
      <c r="AM774">
        <v>0</v>
      </c>
      <c r="AN774" t="s">
        <v>1852</v>
      </c>
    </row>
    <row r="775" spans="1:40" x14ac:dyDescent="0.2">
      <c r="A775" t="s">
        <v>1853</v>
      </c>
      <c r="B775" t="s">
        <v>93</v>
      </c>
      <c r="C775" t="s">
        <v>94</v>
      </c>
      <c r="D775" t="s">
        <v>95</v>
      </c>
      <c r="E775" t="s">
        <v>543</v>
      </c>
      <c r="F775" t="s">
        <v>544</v>
      </c>
      <c r="G775" t="s">
        <v>544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3.8833580456118099E-4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  <c r="AH775">
        <v>0</v>
      </c>
      <c r="AI775">
        <v>0</v>
      </c>
      <c r="AJ775">
        <v>0</v>
      </c>
      <c r="AK775">
        <v>0</v>
      </c>
      <c r="AL775">
        <v>0</v>
      </c>
      <c r="AM775">
        <v>0</v>
      </c>
      <c r="AN775" t="s">
        <v>1854</v>
      </c>
    </row>
    <row r="776" spans="1:40" x14ac:dyDescent="0.2">
      <c r="A776" t="s">
        <v>1855</v>
      </c>
      <c r="B776" t="s">
        <v>93</v>
      </c>
      <c r="C776" t="s">
        <v>94</v>
      </c>
      <c r="D776" t="s">
        <v>132</v>
      </c>
      <c r="E776" t="s">
        <v>205</v>
      </c>
      <c r="F776" t="s">
        <v>206</v>
      </c>
      <c r="G776" t="s">
        <v>712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2.64207138396503E-4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0</v>
      </c>
      <c r="AI776">
        <v>0</v>
      </c>
      <c r="AJ776">
        <v>0</v>
      </c>
      <c r="AK776">
        <v>0</v>
      </c>
      <c r="AL776">
        <v>0</v>
      </c>
      <c r="AM776">
        <v>0</v>
      </c>
      <c r="AN776" t="s">
        <v>1856</v>
      </c>
    </row>
    <row r="777" spans="1:40" x14ac:dyDescent="0.2">
      <c r="A777" t="s">
        <v>1857</v>
      </c>
      <c r="B777" t="s">
        <v>93</v>
      </c>
      <c r="C777" t="s">
        <v>118</v>
      </c>
      <c r="D777" t="s">
        <v>119</v>
      </c>
      <c r="E777" t="s">
        <v>120</v>
      </c>
      <c r="F777" t="s">
        <v>147</v>
      </c>
      <c r="G777" t="s">
        <v>148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4.60694392092809E-4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0</v>
      </c>
      <c r="AI777">
        <v>0</v>
      </c>
      <c r="AJ777">
        <v>0</v>
      </c>
      <c r="AK777">
        <v>0</v>
      </c>
      <c r="AL777">
        <v>0</v>
      </c>
      <c r="AM777">
        <v>0</v>
      </c>
      <c r="AN777" t="s">
        <v>1858</v>
      </c>
    </row>
    <row r="778" spans="1:40" x14ac:dyDescent="0.2">
      <c r="A778" t="s">
        <v>1859</v>
      </c>
      <c r="B778" t="s">
        <v>93</v>
      </c>
      <c r="C778" t="s">
        <v>94</v>
      </c>
      <c r="D778" t="s">
        <v>132</v>
      </c>
      <c r="E778" t="s">
        <v>577</v>
      </c>
      <c r="F778" t="s">
        <v>578</v>
      </c>
      <c r="G778" t="s">
        <v>578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2.4418940217994502E-4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0</v>
      </c>
      <c r="AM778">
        <v>0</v>
      </c>
      <c r="AN778" t="s">
        <v>1860</v>
      </c>
    </row>
    <row r="779" spans="1:40" x14ac:dyDescent="0.2">
      <c r="A779" t="s">
        <v>1861</v>
      </c>
      <c r="B779" t="s">
        <v>93</v>
      </c>
      <c r="C779" t="s">
        <v>94</v>
      </c>
      <c r="D779" t="s">
        <v>132</v>
      </c>
      <c r="E779" t="s">
        <v>577</v>
      </c>
      <c r="F779" t="s">
        <v>578</v>
      </c>
      <c r="G779" t="s">
        <v>578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2.4418940217994502E-4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0</v>
      </c>
      <c r="AI779">
        <v>0</v>
      </c>
      <c r="AJ779">
        <v>0</v>
      </c>
      <c r="AK779">
        <v>0</v>
      </c>
      <c r="AL779">
        <v>0</v>
      </c>
      <c r="AM779">
        <v>0</v>
      </c>
      <c r="AN779" t="s">
        <v>1862</v>
      </c>
    </row>
    <row r="780" spans="1:40" x14ac:dyDescent="0.2">
      <c r="A780" t="s">
        <v>1863</v>
      </c>
      <c r="B780" t="s">
        <v>93</v>
      </c>
      <c r="C780" t="s">
        <v>94</v>
      </c>
      <c r="D780" t="s">
        <v>132</v>
      </c>
      <c r="E780" t="s">
        <v>205</v>
      </c>
      <c r="F780" t="s">
        <v>224</v>
      </c>
      <c r="G780" t="s">
        <v>583</v>
      </c>
      <c r="H780">
        <v>0</v>
      </c>
      <c r="I780">
        <v>0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3.2273207370027001E-4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0</v>
      </c>
      <c r="AH780">
        <v>0</v>
      </c>
      <c r="AI780">
        <v>0</v>
      </c>
      <c r="AJ780">
        <v>0</v>
      </c>
      <c r="AK780">
        <v>0</v>
      </c>
      <c r="AL780">
        <v>0</v>
      </c>
      <c r="AM780">
        <v>0</v>
      </c>
      <c r="AN780" t="s">
        <v>1864</v>
      </c>
    </row>
    <row r="781" spans="1:40" x14ac:dyDescent="0.2">
      <c r="A781" t="s">
        <v>1865</v>
      </c>
      <c r="B781" t="s">
        <v>93</v>
      </c>
      <c r="C781" t="s">
        <v>94</v>
      </c>
      <c r="D781" t="s">
        <v>132</v>
      </c>
      <c r="E781" t="s">
        <v>133</v>
      </c>
      <c r="F781" t="s">
        <v>134</v>
      </c>
      <c r="G781" t="s">
        <v>138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0</v>
      </c>
      <c r="AI781">
        <v>0</v>
      </c>
      <c r="AJ781">
        <v>2.4994887409393498E-4</v>
      </c>
      <c r="AK781">
        <v>0</v>
      </c>
      <c r="AL781">
        <v>0</v>
      </c>
      <c r="AM781">
        <v>0</v>
      </c>
      <c r="AN781" t="s">
        <v>1866</v>
      </c>
    </row>
    <row r="782" spans="1:40" x14ac:dyDescent="0.2">
      <c r="A782" t="s">
        <v>1867</v>
      </c>
      <c r="B782" t="s">
        <v>93</v>
      </c>
      <c r="C782" t="s">
        <v>94</v>
      </c>
      <c r="D782" t="s">
        <v>132</v>
      </c>
      <c r="E782" t="s">
        <v>205</v>
      </c>
      <c r="F782" t="s">
        <v>206</v>
      </c>
      <c r="G782" t="s">
        <v>456</v>
      </c>
      <c r="H782">
        <v>0</v>
      </c>
      <c r="I782">
        <v>0</v>
      </c>
      <c r="J782">
        <v>2.23553608155236E-4</v>
      </c>
      <c r="K782">
        <v>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0</v>
      </c>
      <c r="AN782" t="s">
        <v>1868</v>
      </c>
    </row>
    <row r="783" spans="1:40" x14ac:dyDescent="0.2">
      <c r="A783" t="s">
        <v>1869</v>
      </c>
      <c r="B783" t="s">
        <v>93</v>
      </c>
      <c r="C783" t="s">
        <v>94</v>
      </c>
      <c r="D783" t="s">
        <v>132</v>
      </c>
      <c r="E783" t="s">
        <v>205</v>
      </c>
      <c r="F783" t="s">
        <v>206</v>
      </c>
      <c r="G783" t="s">
        <v>207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0</v>
      </c>
      <c r="N783">
        <v>7.73874013310633E-4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0</v>
      </c>
      <c r="AN783" t="s">
        <v>1870</v>
      </c>
    </row>
    <row r="784" spans="1:40" x14ac:dyDescent="0.2">
      <c r="A784" t="s">
        <v>1871</v>
      </c>
      <c r="B784" t="s">
        <v>93</v>
      </c>
      <c r="C784" t="s">
        <v>94</v>
      </c>
      <c r="D784" t="s">
        <v>95</v>
      </c>
      <c r="E784" t="s">
        <v>543</v>
      </c>
      <c r="F784" t="s">
        <v>544</v>
      </c>
      <c r="G784" t="s">
        <v>544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4.4607012222321399E-4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0</v>
      </c>
      <c r="AM784">
        <v>0</v>
      </c>
      <c r="AN784" t="s">
        <v>1872</v>
      </c>
    </row>
    <row r="785" spans="1:40" x14ac:dyDescent="0.2">
      <c r="A785" t="s">
        <v>1873</v>
      </c>
      <c r="B785" t="s">
        <v>93</v>
      </c>
      <c r="C785" t="s">
        <v>94</v>
      </c>
      <c r="D785" t="s">
        <v>132</v>
      </c>
      <c r="E785" t="s">
        <v>133</v>
      </c>
      <c r="F785" t="s">
        <v>134</v>
      </c>
      <c r="G785" t="s">
        <v>1874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2.6616273189428001E-4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0</v>
      </c>
      <c r="AI785">
        <v>0</v>
      </c>
      <c r="AJ785">
        <v>0</v>
      </c>
      <c r="AK785">
        <v>0</v>
      </c>
      <c r="AL785">
        <v>0</v>
      </c>
      <c r="AM785">
        <v>0</v>
      </c>
      <c r="AN785" t="s">
        <v>1875</v>
      </c>
    </row>
    <row r="786" spans="1:40" x14ac:dyDescent="0.2">
      <c r="A786" t="s">
        <v>1876</v>
      </c>
      <c r="B786" t="s">
        <v>93</v>
      </c>
      <c r="C786" t="s">
        <v>94</v>
      </c>
      <c r="D786" t="s">
        <v>132</v>
      </c>
      <c r="E786" t="s">
        <v>577</v>
      </c>
      <c r="F786" t="s">
        <v>578</v>
      </c>
      <c r="G786" t="s">
        <v>578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2.6616273189428001E-4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0</v>
      </c>
      <c r="AM786">
        <v>0</v>
      </c>
      <c r="AN786" t="s">
        <v>1877</v>
      </c>
    </row>
    <row r="787" spans="1:40" x14ac:dyDescent="0.2">
      <c r="A787" t="s">
        <v>1878</v>
      </c>
      <c r="B787" t="s">
        <v>93</v>
      </c>
      <c r="C787" t="s">
        <v>94</v>
      </c>
      <c r="D787" t="s">
        <v>132</v>
      </c>
      <c r="E787" t="s">
        <v>205</v>
      </c>
      <c r="F787" t="s">
        <v>206</v>
      </c>
      <c r="G787" t="s">
        <v>386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3.5303254960107302E-4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0</v>
      </c>
      <c r="AI787">
        <v>0</v>
      </c>
      <c r="AJ787">
        <v>0</v>
      </c>
      <c r="AK787">
        <v>0</v>
      </c>
      <c r="AL787">
        <v>0</v>
      </c>
      <c r="AM787">
        <v>0</v>
      </c>
      <c r="AN787" t="s">
        <v>1879</v>
      </c>
    </row>
    <row r="788" spans="1:40" x14ac:dyDescent="0.2">
      <c r="A788" t="s">
        <v>1880</v>
      </c>
      <c r="B788" t="s">
        <v>93</v>
      </c>
      <c r="C788" t="s">
        <v>94</v>
      </c>
      <c r="D788" t="s">
        <v>132</v>
      </c>
      <c r="E788" t="s">
        <v>133</v>
      </c>
      <c r="F788" t="s">
        <v>134</v>
      </c>
      <c r="G788" t="s">
        <v>228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3.5303254960107302E-4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0</v>
      </c>
      <c r="AH788">
        <v>0</v>
      </c>
      <c r="AI788">
        <v>0</v>
      </c>
      <c r="AJ788">
        <v>0</v>
      </c>
      <c r="AK788">
        <v>0</v>
      </c>
      <c r="AL788">
        <v>0</v>
      </c>
      <c r="AM788">
        <v>0</v>
      </c>
      <c r="AN788" t="s">
        <v>1881</v>
      </c>
    </row>
    <row r="789" spans="1:40" x14ac:dyDescent="0.2">
      <c r="A789" t="s">
        <v>1882</v>
      </c>
      <c r="B789" t="s">
        <v>93</v>
      </c>
      <c r="C789" t="s">
        <v>94</v>
      </c>
      <c r="D789" t="s">
        <v>95</v>
      </c>
      <c r="E789" t="s">
        <v>96</v>
      </c>
      <c r="F789" t="s">
        <v>1883</v>
      </c>
      <c r="G789" t="s">
        <v>1884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1.41213019840429E-4</v>
      </c>
      <c r="U789">
        <v>4.8037661526636903E-5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1.2259409096481501E-4</v>
      </c>
      <c r="AE789">
        <v>0</v>
      </c>
      <c r="AF789">
        <v>0</v>
      </c>
      <c r="AG789">
        <v>0</v>
      </c>
      <c r="AH789">
        <v>0</v>
      </c>
      <c r="AI789">
        <v>0</v>
      </c>
      <c r="AJ789">
        <v>0</v>
      </c>
      <c r="AK789">
        <v>0</v>
      </c>
      <c r="AL789">
        <v>0</v>
      </c>
      <c r="AM789">
        <v>0</v>
      </c>
      <c r="AN789" t="s">
        <v>1885</v>
      </c>
    </row>
    <row r="790" spans="1:40" x14ac:dyDescent="0.2">
      <c r="A790" t="s">
        <v>1886</v>
      </c>
      <c r="B790" t="s">
        <v>93</v>
      </c>
      <c r="C790" t="s">
        <v>94</v>
      </c>
      <c r="D790" t="s">
        <v>132</v>
      </c>
      <c r="E790" t="s">
        <v>205</v>
      </c>
      <c r="F790" t="s">
        <v>206</v>
      </c>
      <c r="G790" t="s">
        <v>406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2.4018830763318399E-4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0</v>
      </c>
      <c r="AI790">
        <v>0</v>
      </c>
      <c r="AJ790">
        <v>0</v>
      </c>
      <c r="AK790">
        <v>0</v>
      </c>
      <c r="AL790">
        <v>0</v>
      </c>
      <c r="AM790">
        <v>0</v>
      </c>
      <c r="AN790" t="s">
        <v>1887</v>
      </c>
    </row>
    <row r="791" spans="1:40" x14ac:dyDescent="0.2">
      <c r="A791" t="s">
        <v>1888</v>
      </c>
      <c r="B791" t="s">
        <v>93</v>
      </c>
      <c r="C791" t="s">
        <v>94</v>
      </c>
      <c r="D791" t="s">
        <v>132</v>
      </c>
      <c r="E791" t="s">
        <v>205</v>
      </c>
      <c r="F791" t="s">
        <v>206</v>
      </c>
      <c r="G791" t="s">
        <v>207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1.4411298457991099E-4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0</v>
      </c>
      <c r="AI791">
        <v>0</v>
      </c>
      <c r="AJ791">
        <v>9.0890499670521897E-5</v>
      </c>
      <c r="AK791">
        <v>0</v>
      </c>
      <c r="AL791">
        <v>0</v>
      </c>
      <c r="AM791">
        <v>0</v>
      </c>
      <c r="AN791" t="s">
        <v>1889</v>
      </c>
    </row>
    <row r="792" spans="1:40" x14ac:dyDescent="0.2">
      <c r="A792" t="s">
        <v>1890</v>
      </c>
      <c r="B792" t="s">
        <v>93</v>
      </c>
      <c r="C792" t="s">
        <v>94</v>
      </c>
      <c r="D792" t="s">
        <v>132</v>
      </c>
      <c r="E792" t="s">
        <v>133</v>
      </c>
      <c r="F792" t="s">
        <v>134</v>
      </c>
      <c r="G792" t="s">
        <v>138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4.1881308372073502E-4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0</v>
      </c>
      <c r="AM792">
        <v>0</v>
      </c>
      <c r="AN792" t="s">
        <v>1891</v>
      </c>
    </row>
    <row r="793" spans="1:40" x14ac:dyDescent="0.2">
      <c r="A793" t="s">
        <v>1892</v>
      </c>
      <c r="B793" t="s">
        <v>93</v>
      </c>
      <c r="C793" t="s">
        <v>94</v>
      </c>
      <c r="D793" t="s">
        <v>132</v>
      </c>
      <c r="E793" t="s">
        <v>205</v>
      </c>
      <c r="F793" t="s">
        <v>224</v>
      </c>
      <c r="G793" t="s">
        <v>656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4.1881308372073502E-4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0</v>
      </c>
      <c r="AH793">
        <v>0</v>
      </c>
      <c r="AI793">
        <v>0</v>
      </c>
      <c r="AJ793">
        <v>0</v>
      </c>
      <c r="AK793">
        <v>0</v>
      </c>
      <c r="AL793">
        <v>0</v>
      </c>
      <c r="AM793">
        <v>0</v>
      </c>
      <c r="AN793" t="s">
        <v>1893</v>
      </c>
    </row>
    <row r="794" spans="1:40" x14ac:dyDescent="0.2">
      <c r="A794" t="s">
        <v>1894</v>
      </c>
      <c r="B794" t="s">
        <v>93</v>
      </c>
      <c r="C794" t="s">
        <v>94</v>
      </c>
      <c r="D794" t="s">
        <v>132</v>
      </c>
      <c r="E794" t="s">
        <v>205</v>
      </c>
      <c r="F794" t="s">
        <v>224</v>
      </c>
      <c r="G794" t="s">
        <v>583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4.1881308372073502E-4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0</v>
      </c>
      <c r="AM794">
        <v>0</v>
      </c>
      <c r="AN794" t="s">
        <v>1895</v>
      </c>
    </row>
    <row r="795" spans="1:40" x14ac:dyDescent="0.2">
      <c r="A795" t="s">
        <v>1896</v>
      </c>
      <c r="B795" t="s">
        <v>93</v>
      </c>
      <c r="C795" t="s">
        <v>94</v>
      </c>
      <c r="D795" t="s">
        <v>132</v>
      </c>
      <c r="E795" t="s">
        <v>133</v>
      </c>
      <c r="F795" t="s">
        <v>134</v>
      </c>
      <c r="G795" t="s">
        <v>1897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2.9339279427297298E-4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0</v>
      </c>
      <c r="AL795">
        <v>0</v>
      </c>
      <c r="AM795">
        <v>0</v>
      </c>
      <c r="AN795" t="s">
        <v>1898</v>
      </c>
    </row>
    <row r="796" spans="1:40" x14ac:dyDescent="0.2">
      <c r="A796" t="s">
        <v>1899</v>
      </c>
      <c r="B796" t="s">
        <v>93</v>
      </c>
      <c r="C796" t="s">
        <v>177</v>
      </c>
      <c r="D796" t="s">
        <v>450</v>
      </c>
      <c r="E796" t="s">
        <v>451</v>
      </c>
      <c r="F796" t="s">
        <v>452</v>
      </c>
      <c r="G796" t="s">
        <v>1316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6.8217477317688798E-4</v>
      </c>
      <c r="AC796">
        <v>0</v>
      </c>
      <c r="AD796">
        <v>0</v>
      </c>
      <c r="AE796">
        <v>0</v>
      </c>
      <c r="AF796">
        <v>0</v>
      </c>
      <c r="AG796">
        <v>0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0</v>
      </c>
      <c r="AN796" t="s">
        <v>1900</v>
      </c>
    </row>
    <row r="797" spans="1:40" x14ac:dyDescent="0.2">
      <c r="A797" t="s">
        <v>1901</v>
      </c>
      <c r="B797" t="s">
        <v>93</v>
      </c>
      <c r="C797" t="s">
        <v>94</v>
      </c>
      <c r="D797" t="s">
        <v>132</v>
      </c>
      <c r="E797" t="s">
        <v>205</v>
      </c>
      <c r="F797" t="s">
        <v>206</v>
      </c>
      <c r="G797" t="s">
        <v>429</v>
      </c>
      <c r="H797">
        <v>0</v>
      </c>
      <c r="I797">
        <v>0</v>
      </c>
      <c r="J797">
        <v>2.0119824733971201E-4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0</v>
      </c>
      <c r="AH797">
        <v>0</v>
      </c>
      <c r="AI797">
        <v>0</v>
      </c>
      <c r="AJ797">
        <v>0</v>
      </c>
      <c r="AK797">
        <v>0</v>
      </c>
      <c r="AL797">
        <v>0</v>
      </c>
      <c r="AM797">
        <v>0</v>
      </c>
      <c r="AN797" t="s">
        <v>1902</v>
      </c>
    </row>
    <row r="798" spans="1:40" x14ac:dyDescent="0.2">
      <c r="A798" t="s">
        <v>1903</v>
      </c>
      <c r="B798" t="s">
        <v>93</v>
      </c>
      <c r="C798" t="s">
        <v>118</v>
      </c>
      <c r="D798" t="s">
        <v>119</v>
      </c>
      <c r="E798" t="s">
        <v>120</v>
      </c>
      <c r="F798" t="s">
        <v>143</v>
      </c>
      <c r="G798" t="s">
        <v>144</v>
      </c>
      <c r="H798">
        <v>0</v>
      </c>
      <c r="I798">
        <v>0</v>
      </c>
      <c r="J798">
        <v>6.70660824465707E-5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2.4018830763318401E-5</v>
      </c>
      <c r="V798">
        <v>0</v>
      </c>
      <c r="W798">
        <v>0</v>
      </c>
      <c r="X798">
        <v>0</v>
      </c>
      <c r="Y798">
        <v>0</v>
      </c>
      <c r="Z798">
        <v>1.3041635421081799E-4</v>
      </c>
      <c r="AA798">
        <v>1.21773015099854E-4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0</v>
      </c>
      <c r="AH798">
        <v>0</v>
      </c>
      <c r="AI798">
        <v>0</v>
      </c>
      <c r="AJ798">
        <v>0</v>
      </c>
      <c r="AK798">
        <v>0</v>
      </c>
      <c r="AL798">
        <v>0</v>
      </c>
      <c r="AM798">
        <v>0</v>
      </c>
      <c r="AN798" t="s">
        <v>1904</v>
      </c>
    </row>
    <row r="799" spans="1:40" x14ac:dyDescent="0.2">
      <c r="A799" t="s">
        <v>1905</v>
      </c>
      <c r="B799" t="s">
        <v>93</v>
      </c>
      <c r="C799" t="s">
        <v>94</v>
      </c>
      <c r="D799" t="s">
        <v>132</v>
      </c>
      <c r="E799" t="s">
        <v>205</v>
      </c>
      <c r="F799" t="s">
        <v>1510</v>
      </c>
      <c r="G799" t="s">
        <v>1511</v>
      </c>
      <c r="H799">
        <v>0</v>
      </c>
      <c r="I799">
        <v>0</v>
      </c>
      <c r="J799">
        <v>0</v>
      </c>
      <c r="K799">
        <v>0</v>
      </c>
      <c r="L799">
        <v>3.3709127682684701E-4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0</v>
      </c>
      <c r="AM799">
        <v>0</v>
      </c>
      <c r="AN799" t="s">
        <v>1906</v>
      </c>
    </row>
    <row r="800" spans="1:40" x14ac:dyDescent="0.2">
      <c r="A800" t="s">
        <v>1907</v>
      </c>
      <c r="B800" t="s">
        <v>93</v>
      </c>
      <c r="C800" t="s">
        <v>94</v>
      </c>
      <c r="D800" t="s">
        <v>132</v>
      </c>
      <c r="E800" t="s">
        <v>205</v>
      </c>
      <c r="F800" t="s">
        <v>206</v>
      </c>
      <c r="G800" t="s">
        <v>386</v>
      </c>
      <c r="H800">
        <v>0</v>
      </c>
      <c r="I800">
        <v>0</v>
      </c>
      <c r="J800">
        <v>0</v>
      </c>
      <c r="K800">
        <v>0</v>
      </c>
      <c r="L800">
        <v>0</v>
      </c>
      <c r="M800">
        <v>0</v>
      </c>
      <c r="N800">
        <v>6.9648661197956995E-4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0</v>
      </c>
      <c r="AM800">
        <v>0</v>
      </c>
      <c r="AN800" t="s">
        <v>1908</v>
      </c>
    </row>
    <row r="801" spans="1:40" x14ac:dyDescent="0.2">
      <c r="A801" t="s">
        <v>1909</v>
      </c>
      <c r="B801" t="s">
        <v>93</v>
      </c>
      <c r="C801" t="s">
        <v>94</v>
      </c>
      <c r="D801" t="s">
        <v>132</v>
      </c>
      <c r="E801" t="s">
        <v>205</v>
      </c>
      <c r="F801" t="s">
        <v>206</v>
      </c>
      <c r="G801" t="s">
        <v>207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1.5068057392556399E-4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0</v>
      </c>
      <c r="AL801">
        <v>0</v>
      </c>
      <c r="AM801">
        <v>0</v>
      </c>
      <c r="AN801" t="s">
        <v>1910</v>
      </c>
    </row>
    <row r="802" spans="1:40" x14ac:dyDescent="0.2">
      <c r="A802" t="s">
        <v>1911</v>
      </c>
      <c r="B802" t="s">
        <v>93</v>
      </c>
      <c r="C802" t="s">
        <v>94</v>
      </c>
      <c r="D802" t="s">
        <v>132</v>
      </c>
      <c r="E802" t="s">
        <v>133</v>
      </c>
      <c r="F802" t="s">
        <v>134</v>
      </c>
      <c r="G802" t="s">
        <v>744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1.5068057392556399E-4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0</v>
      </c>
      <c r="AM802">
        <v>0</v>
      </c>
      <c r="AN802" t="s">
        <v>1912</v>
      </c>
    </row>
    <row r="803" spans="1:40" x14ac:dyDescent="0.2">
      <c r="A803" t="s">
        <v>1913</v>
      </c>
      <c r="B803" t="s">
        <v>93</v>
      </c>
      <c r="C803" t="s">
        <v>94</v>
      </c>
      <c r="D803" t="s">
        <v>132</v>
      </c>
      <c r="E803" t="s">
        <v>133</v>
      </c>
      <c r="F803" t="s">
        <v>134</v>
      </c>
      <c r="G803" t="s">
        <v>397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3.1772929464096602E-4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0</v>
      </c>
      <c r="AM803">
        <v>0</v>
      </c>
      <c r="AN803" t="s">
        <v>1914</v>
      </c>
    </row>
    <row r="804" spans="1:40" x14ac:dyDescent="0.2">
      <c r="A804" t="s">
        <v>1915</v>
      </c>
      <c r="B804" t="s">
        <v>93</v>
      </c>
      <c r="C804" t="s">
        <v>94</v>
      </c>
      <c r="D804" t="s">
        <v>132</v>
      </c>
      <c r="E804" t="s">
        <v>163</v>
      </c>
      <c r="F804" t="s">
        <v>316</v>
      </c>
      <c r="G804" t="s">
        <v>443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3.1772929464096602E-4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0</v>
      </c>
      <c r="AH804">
        <v>0</v>
      </c>
      <c r="AI804">
        <v>0</v>
      </c>
      <c r="AJ804">
        <v>0</v>
      </c>
      <c r="AK804">
        <v>0</v>
      </c>
      <c r="AL804">
        <v>0</v>
      </c>
      <c r="AM804">
        <v>0</v>
      </c>
      <c r="AN804" t="s">
        <v>1916</v>
      </c>
    </row>
    <row r="805" spans="1:40" x14ac:dyDescent="0.2">
      <c r="A805" t="s">
        <v>1917</v>
      </c>
      <c r="B805" t="s">
        <v>93</v>
      </c>
      <c r="C805" t="s">
        <v>94</v>
      </c>
      <c r="D805" t="s">
        <v>132</v>
      </c>
      <c r="E805" t="s">
        <v>133</v>
      </c>
      <c r="F805" t="s">
        <v>134</v>
      </c>
      <c r="G805" t="s">
        <v>349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3.1772929464096602E-4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0</v>
      </c>
      <c r="AI805">
        <v>0</v>
      </c>
      <c r="AJ805">
        <v>0</v>
      </c>
      <c r="AK805">
        <v>0</v>
      </c>
      <c r="AL805">
        <v>0</v>
      </c>
      <c r="AM805">
        <v>0</v>
      </c>
      <c r="AN805" t="s">
        <v>1918</v>
      </c>
    </row>
    <row r="806" spans="1:40" x14ac:dyDescent="0.2">
      <c r="A806" t="s">
        <v>1919</v>
      </c>
      <c r="B806" t="s">
        <v>93</v>
      </c>
      <c r="C806" t="s">
        <v>94</v>
      </c>
      <c r="D806" t="s">
        <v>132</v>
      </c>
      <c r="E806" t="s">
        <v>577</v>
      </c>
      <c r="F806" t="s">
        <v>578</v>
      </c>
      <c r="G806" t="s">
        <v>578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2.1616947686986599E-4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0</v>
      </c>
      <c r="AM806">
        <v>0</v>
      </c>
      <c r="AN806" t="s">
        <v>1920</v>
      </c>
    </row>
    <row r="807" spans="1:40" x14ac:dyDescent="0.2">
      <c r="A807" t="s">
        <v>1921</v>
      </c>
      <c r="B807" t="s">
        <v>93</v>
      </c>
      <c r="C807" t="s">
        <v>94</v>
      </c>
      <c r="D807" t="s">
        <v>132</v>
      </c>
      <c r="E807" t="s">
        <v>205</v>
      </c>
      <c r="F807" t="s">
        <v>224</v>
      </c>
      <c r="G807" t="s">
        <v>656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1.4411298457991099E-4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0</v>
      </c>
      <c r="AH807">
        <v>0</v>
      </c>
      <c r="AI807">
        <v>0</v>
      </c>
      <c r="AJ807">
        <v>6.81678747528915E-5</v>
      </c>
      <c r="AK807">
        <v>0</v>
      </c>
      <c r="AL807">
        <v>0</v>
      </c>
      <c r="AM807">
        <v>0</v>
      </c>
      <c r="AN807" t="s">
        <v>1922</v>
      </c>
    </row>
    <row r="808" spans="1:40" x14ac:dyDescent="0.2">
      <c r="A808" t="s">
        <v>1923</v>
      </c>
      <c r="B808" t="s">
        <v>93</v>
      </c>
      <c r="C808" t="s">
        <v>94</v>
      </c>
      <c r="D808" t="s">
        <v>132</v>
      </c>
      <c r="E808" t="s">
        <v>133</v>
      </c>
      <c r="F808" t="s">
        <v>134</v>
      </c>
      <c r="G808" t="s">
        <v>138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3.7693177534866201E-4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0</v>
      </c>
      <c r="AM808">
        <v>0</v>
      </c>
      <c r="AN808" t="s">
        <v>1924</v>
      </c>
    </row>
    <row r="809" spans="1:40" x14ac:dyDescent="0.2">
      <c r="A809" t="s">
        <v>1925</v>
      </c>
      <c r="B809" t="s">
        <v>93</v>
      </c>
      <c r="C809" t="s">
        <v>94</v>
      </c>
      <c r="D809" t="s">
        <v>132</v>
      </c>
      <c r="E809" t="s">
        <v>133</v>
      </c>
      <c r="F809" t="s">
        <v>134</v>
      </c>
      <c r="G809" t="s">
        <v>279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1.99791329056319E-4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0</v>
      </c>
      <c r="AI809">
        <v>0</v>
      </c>
      <c r="AJ809">
        <v>0</v>
      </c>
      <c r="AK809">
        <v>0</v>
      </c>
      <c r="AL809">
        <v>0</v>
      </c>
      <c r="AM809">
        <v>0</v>
      </c>
      <c r="AN809" t="s">
        <v>1926</v>
      </c>
    </row>
    <row r="810" spans="1:40" x14ac:dyDescent="0.2">
      <c r="A810" t="s">
        <v>1927</v>
      </c>
      <c r="B810" t="s">
        <v>93</v>
      </c>
      <c r="C810" t="s">
        <v>94</v>
      </c>
      <c r="D810" t="s">
        <v>132</v>
      </c>
      <c r="E810" t="s">
        <v>205</v>
      </c>
      <c r="F810" t="s">
        <v>224</v>
      </c>
      <c r="G810" t="s">
        <v>656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1.99791329056319E-4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0</v>
      </c>
      <c r="AI810">
        <v>0</v>
      </c>
      <c r="AJ810">
        <v>0</v>
      </c>
      <c r="AK810">
        <v>0</v>
      </c>
      <c r="AL810">
        <v>0</v>
      </c>
      <c r="AM810">
        <v>0</v>
      </c>
      <c r="AN810" t="s">
        <v>1928</v>
      </c>
    </row>
    <row r="811" spans="1:40" x14ac:dyDescent="0.2">
      <c r="A811" t="s">
        <v>1929</v>
      </c>
      <c r="B811" t="s">
        <v>93</v>
      </c>
      <c r="C811" t="s">
        <v>94</v>
      </c>
      <c r="D811" t="s">
        <v>95</v>
      </c>
      <c r="E811" t="s">
        <v>409</v>
      </c>
      <c r="F811" t="s">
        <v>410</v>
      </c>
      <c r="G811" t="s">
        <v>411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1.99791329056319E-4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0</v>
      </c>
      <c r="AH811">
        <v>0</v>
      </c>
      <c r="AI811">
        <v>0</v>
      </c>
      <c r="AJ811">
        <v>0</v>
      </c>
      <c r="AK811">
        <v>0</v>
      </c>
      <c r="AL811">
        <v>0</v>
      </c>
      <c r="AM811">
        <v>0</v>
      </c>
      <c r="AN811" t="s">
        <v>1930</v>
      </c>
    </row>
    <row r="812" spans="1:40" x14ac:dyDescent="0.2">
      <c r="A812" t="s">
        <v>1931</v>
      </c>
      <c r="B812" t="s">
        <v>93</v>
      </c>
      <c r="C812" t="s">
        <v>94</v>
      </c>
      <c r="D812" t="s">
        <v>132</v>
      </c>
      <c r="E812" t="s">
        <v>133</v>
      </c>
      <c r="F812" t="s">
        <v>134</v>
      </c>
      <c r="G812" t="s">
        <v>625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6.1395729585919895E-4</v>
      </c>
      <c r="AC812">
        <v>0</v>
      </c>
      <c r="AD812">
        <v>0</v>
      </c>
      <c r="AE812">
        <v>0</v>
      </c>
      <c r="AF812">
        <v>0</v>
      </c>
      <c r="AG812">
        <v>0</v>
      </c>
      <c r="AH812">
        <v>0</v>
      </c>
      <c r="AI812">
        <v>0</v>
      </c>
      <c r="AJ812">
        <v>0</v>
      </c>
      <c r="AK812">
        <v>0</v>
      </c>
      <c r="AL812">
        <v>0</v>
      </c>
      <c r="AM812">
        <v>0</v>
      </c>
      <c r="AN812" t="s">
        <v>1932</v>
      </c>
    </row>
    <row r="813" spans="1:40" x14ac:dyDescent="0.2">
      <c r="A813" t="s">
        <v>1933</v>
      </c>
      <c r="B813" t="s">
        <v>93</v>
      </c>
      <c r="C813" t="s">
        <v>177</v>
      </c>
      <c r="D813" t="s">
        <v>450</v>
      </c>
      <c r="E813" t="s">
        <v>451</v>
      </c>
      <c r="F813" t="s">
        <v>452</v>
      </c>
      <c r="G813" t="s">
        <v>1316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1.5324261370601899E-4</v>
      </c>
      <c r="AE813">
        <v>0</v>
      </c>
      <c r="AF813">
        <v>0</v>
      </c>
      <c r="AG813">
        <v>7.8853470538372099E-5</v>
      </c>
      <c r="AH813">
        <v>0</v>
      </c>
      <c r="AI813">
        <v>0</v>
      </c>
      <c r="AJ813">
        <v>0</v>
      </c>
      <c r="AK813">
        <v>0</v>
      </c>
      <c r="AL813">
        <v>0</v>
      </c>
      <c r="AM813">
        <v>0</v>
      </c>
      <c r="AN813" t="s">
        <v>1934</v>
      </c>
    </row>
    <row r="814" spans="1:40" x14ac:dyDescent="0.2">
      <c r="A814" t="s">
        <v>1935</v>
      </c>
      <c r="B814" t="s">
        <v>93</v>
      </c>
      <c r="C814" t="s">
        <v>94</v>
      </c>
      <c r="D814" t="s">
        <v>132</v>
      </c>
      <c r="E814" t="s">
        <v>205</v>
      </c>
      <c r="F814" t="s">
        <v>224</v>
      </c>
      <c r="G814" t="s">
        <v>656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0</v>
      </c>
      <c r="AI814">
        <v>0</v>
      </c>
      <c r="AJ814">
        <v>2.04503624258674E-4</v>
      </c>
      <c r="AK814">
        <v>0</v>
      </c>
      <c r="AL814">
        <v>0</v>
      </c>
      <c r="AM814">
        <v>0</v>
      </c>
      <c r="AN814" t="s">
        <v>1936</v>
      </c>
    </row>
    <row r="815" spans="1:40" x14ac:dyDescent="0.2">
      <c r="A815" t="s">
        <v>1937</v>
      </c>
      <c r="B815" t="s">
        <v>93</v>
      </c>
      <c r="C815" t="s">
        <v>94</v>
      </c>
      <c r="D815" t="s">
        <v>132</v>
      </c>
      <c r="E815" t="s">
        <v>133</v>
      </c>
      <c r="F815" t="s">
        <v>134</v>
      </c>
      <c r="G815" t="s">
        <v>228</v>
      </c>
      <c r="H815">
        <v>0</v>
      </c>
      <c r="I815">
        <v>0</v>
      </c>
      <c r="J815">
        <v>1.7884288652418801E-4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0</v>
      </c>
      <c r="AM815">
        <v>0</v>
      </c>
      <c r="AN815" t="s">
        <v>1938</v>
      </c>
    </row>
    <row r="816" spans="1:40" x14ac:dyDescent="0.2">
      <c r="A816" t="s">
        <v>1939</v>
      </c>
      <c r="B816" t="s">
        <v>93</v>
      </c>
      <c r="C816" t="s">
        <v>94</v>
      </c>
      <c r="D816" t="s">
        <v>132</v>
      </c>
      <c r="E816" t="s">
        <v>205</v>
      </c>
      <c r="F816" t="s">
        <v>206</v>
      </c>
      <c r="G816" t="s">
        <v>456</v>
      </c>
      <c r="H816">
        <v>0</v>
      </c>
      <c r="I816">
        <v>0</v>
      </c>
      <c r="J816">
        <v>0</v>
      </c>
      <c r="K816">
        <v>0</v>
      </c>
      <c r="L816">
        <v>2.9963669051275298E-4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0</v>
      </c>
      <c r="AI816">
        <v>0</v>
      </c>
      <c r="AJ816">
        <v>0</v>
      </c>
      <c r="AK816">
        <v>0</v>
      </c>
      <c r="AL816">
        <v>0</v>
      </c>
      <c r="AM816">
        <v>0</v>
      </c>
      <c r="AN816" t="s">
        <v>1940</v>
      </c>
    </row>
    <row r="817" spans="1:40" x14ac:dyDescent="0.2">
      <c r="A817" t="s">
        <v>1941</v>
      </c>
      <c r="B817" t="s">
        <v>93</v>
      </c>
      <c r="C817" t="s">
        <v>94</v>
      </c>
      <c r="D817" t="s">
        <v>132</v>
      </c>
      <c r="E817" t="s">
        <v>205</v>
      </c>
      <c r="F817" t="s">
        <v>224</v>
      </c>
      <c r="G817" t="s">
        <v>225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3.2932652725176998E-4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0</v>
      </c>
      <c r="AI817">
        <v>0</v>
      </c>
      <c r="AJ817">
        <v>0</v>
      </c>
      <c r="AK817">
        <v>0</v>
      </c>
      <c r="AL817">
        <v>0</v>
      </c>
      <c r="AM817">
        <v>0</v>
      </c>
      <c r="AN817" t="s">
        <v>1942</v>
      </c>
    </row>
    <row r="818" spans="1:40" x14ac:dyDescent="0.2">
      <c r="A818" t="s">
        <v>1943</v>
      </c>
      <c r="B818" t="s">
        <v>93</v>
      </c>
      <c r="C818" t="s">
        <v>94</v>
      </c>
      <c r="D818" t="s">
        <v>132</v>
      </c>
      <c r="E818" t="s">
        <v>205</v>
      </c>
      <c r="F818" t="s">
        <v>224</v>
      </c>
      <c r="G818" t="s">
        <v>225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1.3393828793383401E-4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0</v>
      </c>
      <c r="AI818">
        <v>0</v>
      </c>
      <c r="AJ818">
        <v>0</v>
      </c>
      <c r="AK818">
        <v>0</v>
      </c>
      <c r="AL818">
        <v>0</v>
      </c>
      <c r="AM818">
        <v>0</v>
      </c>
      <c r="AN818" t="s">
        <v>1944</v>
      </c>
    </row>
    <row r="819" spans="1:40" x14ac:dyDescent="0.2">
      <c r="A819" t="s">
        <v>1945</v>
      </c>
      <c r="B819" t="s">
        <v>93</v>
      </c>
      <c r="C819" t="s">
        <v>94</v>
      </c>
      <c r="D819" t="s">
        <v>132</v>
      </c>
      <c r="E819" t="s">
        <v>133</v>
      </c>
      <c r="F819" t="s">
        <v>134</v>
      </c>
      <c r="G819" t="s">
        <v>349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2.8242603968085898E-4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  <c r="AH819">
        <v>0</v>
      </c>
      <c r="AI819">
        <v>0</v>
      </c>
      <c r="AJ819">
        <v>0</v>
      </c>
      <c r="AK819">
        <v>0</v>
      </c>
      <c r="AL819">
        <v>0</v>
      </c>
      <c r="AM819">
        <v>0</v>
      </c>
      <c r="AN819" t="s">
        <v>1946</v>
      </c>
    </row>
    <row r="820" spans="1:40" x14ac:dyDescent="0.2">
      <c r="A820" t="s">
        <v>1947</v>
      </c>
      <c r="B820" t="s">
        <v>93</v>
      </c>
      <c r="C820" t="s">
        <v>94</v>
      </c>
      <c r="D820" t="s">
        <v>132</v>
      </c>
      <c r="E820" t="s">
        <v>205</v>
      </c>
      <c r="F820" t="s">
        <v>206</v>
      </c>
      <c r="G820" t="s">
        <v>386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2.8242603968085898E-4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  <c r="AH820">
        <v>0</v>
      </c>
      <c r="AI820">
        <v>0</v>
      </c>
      <c r="AJ820">
        <v>0</v>
      </c>
      <c r="AK820">
        <v>0</v>
      </c>
      <c r="AL820">
        <v>0</v>
      </c>
      <c r="AM820">
        <v>0</v>
      </c>
      <c r="AN820" t="s">
        <v>1948</v>
      </c>
    </row>
    <row r="821" spans="1:40" x14ac:dyDescent="0.2">
      <c r="A821" t="s">
        <v>1949</v>
      </c>
      <c r="B821" t="s">
        <v>93</v>
      </c>
      <c r="C821" t="s">
        <v>94</v>
      </c>
      <c r="D821" t="s">
        <v>132</v>
      </c>
      <c r="E821" t="s">
        <v>205</v>
      </c>
      <c r="F821" t="s">
        <v>206</v>
      </c>
      <c r="G821" t="s">
        <v>386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1.9215064610654799E-4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  <c r="AH821">
        <v>0</v>
      </c>
      <c r="AI821">
        <v>0</v>
      </c>
      <c r="AJ821">
        <v>0</v>
      </c>
      <c r="AK821">
        <v>0</v>
      </c>
      <c r="AL821">
        <v>0</v>
      </c>
      <c r="AM821">
        <v>0</v>
      </c>
      <c r="AN821" t="s">
        <v>1950</v>
      </c>
    </row>
    <row r="822" spans="1:40" x14ac:dyDescent="0.2">
      <c r="A822" t="s">
        <v>1951</v>
      </c>
      <c r="B822" t="s">
        <v>93</v>
      </c>
      <c r="C822" t="s">
        <v>94</v>
      </c>
      <c r="D822" t="s">
        <v>132</v>
      </c>
      <c r="E822" t="s">
        <v>205</v>
      </c>
      <c r="F822" t="s">
        <v>206</v>
      </c>
      <c r="G822" t="s">
        <v>712</v>
      </c>
      <c r="H822">
        <v>0</v>
      </c>
      <c r="I822">
        <v>0</v>
      </c>
      <c r="J822">
        <v>0</v>
      </c>
      <c r="K822">
        <v>0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3.3505046697658803E-4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0</v>
      </c>
      <c r="AH822">
        <v>0</v>
      </c>
      <c r="AI822">
        <v>0</v>
      </c>
      <c r="AJ822">
        <v>0</v>
      </c>
      <c r="AK822">
        <v>0</v>
      </c>
      <c r="AL822">
        <v>0</v>
      </c>
      <c r="AM822">
        <v>0</v>
      </c>
      <c r="AN822" t="s">
        <v>1952</v>
      </c>
    </row>
    <row r="823" spans="1:40" x14ac:dyDescent="0.2">
      <c r="A823" t="s">
        <v>1953</v>
      </c>
      <c r="B823" t="s">
        <v>93</v>
      </c>
      <c r="C823" t="s">
        <v>94</v>
      </c>
      <c r="D823" t="s">
        <v>132</v>
      </c>
      <c r="E823" t="s">
        <v>231</v>
      </c>
      <c r="F823" t="s">
        <v>232</v>
      </c>
      <c r="G823" t="s">
        <v>233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3.3505046697658803E-4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0</v>
      </c>
      <c r="AM823">
        <v>0</v>
      </c>
      <c r="AN823" t="s">
        <v>1954</v>
      </c>
    </row>
    <row r="824" spans="1:40" x14ac:dyDescent="0.2">
      <c r="A824" t="s">
        <v>1955</v>
      </c>
      <c r="B824" t="s">
        <v>93</v>
      </c>
      <c r="C824" t="s">
        <v>94</v>
      </c>
      <c r="D824" t="s">
        <v>95</v>
      </c>
      <c r="E824" t="s">
        <v>212</v>
      </c>
      <c r="F824" t="s">
        <v>310</v>
      </c>
      <c r="G824" t="s">
        <v>635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2.7049873203719398E-4</v>
      </c>
      <c r="AD824">
        <v>0</v>
      </c>
      <c r="AE824">
        <v>0</v>
      </c>
      <c r="AF824">
        <v>0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0</v>
      </c>
      <c r="AM824">
        <v>0</v>
      </c>
      <c r="AN824" t="s">
        <v>1956</v>
      </c>
    </row>
    <row r="825" spans="1:40" x14ac:dyDescent="0.2">
      <c r="A825" t="s">
        <v>1957</v>
      </c>
      <c r="B825" t="s">
        <v>93</v>
      </c>
      <c r="C825" t="s">
        <v>94</v>
      </c>
      <c r="D825" t="s">
        <v>132</v>
      </c>
      <c r="E825" t="s">
        <v>577</v>
      </c>
      <c r="F825" t="s">
        <v>578</v>
      </c>
      <c r="G825" t="s">
        <v>578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2.7049873203719398E-4</v>
      </c>
      <c r="AD825">
        <v>0</v>
      </c>
      <c r="AE825">
        <v>0</v>
      </c>
      <c r="AF825">
        <v>0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0</v>
      </c>
      <c r="AM825">
        <v>0</v>
      </c>
      <c r="AN825" t="s">
        <v>1958</v>
      </c>
    </row>
    <row r="826" spans="1:40" x14ac:dyDescent="0.2">
      <c r="A826" t="s">
        <v>1959</v>
      </c>
      <c r="B826" t="s">
        <v>93</v>
      </c>
      <c r="C826" t="s">
        <v>94</v>
      </c>
      <c r="D826" t="s">
        <v>95</v>
      </c>
      <c r="E826" t="s">
        <v>96</v>
      </c>
      <c r="F826" t="s">
        <v>97</v>
      </c>
      <c r="G826" t="s">
        <v>1960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  <c r="AH826">
        <v>0</v>
      </c>
      <c r="AI826">
        <v>9.8615682358887103E-5</v>
      </c>
      <c r="AJ826">
        <v>0</v>
      </c>
      <c r="AK826">
        <v>0</v>
      </c>
      <c r="AL826">
        <v>0</v>
      </c>
      <c r="AM826">
        <v>0</v>
      </c>
      <c r="AN826" t="s">
        <v>1961</v>
      </c>
    </row>
    <row r="827" spans="1:40" x14ac:dyDescent="0.2">
      <c r="A827" t="s">
        <v>1962</v>
      </c>
      <c r="B827" t="s">
        <v>93</v>
      </c>
      <c r="C827" t="s">
        <v>94</v>
      </c>
      <c r="D827" t="s">
        <v>583</v>
      </c>
      <c r="E827" t="s">
        <v>1963</v>
      </c>
      <c r="F827" t="s">
        <v>1964</v>
      </c>
      <c r="G827" t="s">
        <v>1964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0</v>
      </c>
      <c r="AI827">
        <v>0</v>
      </c>
      <c r="AJ827">
        <v>1.8178099934104401E-4</v>
      </c>
      <c r="AK827">
        <v>0</v>
      </c>
      <c r="AL827">
        <v>0</v>
      </c>
      <c r="AM827">
        <v>0</v>
      </c>
      <c r="AN827" t="s">
        <v>1965</v>
      </c>
    </row>
    <row r="828" spans="1:40" x14ac:dyDescent="0.2">
      <c r="A828" t="s">
        <v>1966</v>
      </c>
      <c r="B828" t="s">
        <v>93</v>
      </c>
      <c r="C828" t="s">
        <v>94</v>
      </c>
      <c r="D828" t="s">
        <v>132</v>
      </c>
      <c r="E828" t="s">
        <v>205</v>
      </c>
      <c r="F828" t="s">
        <v>206</v>
      </c>
      <c r="G828" t="s">
        <v>456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  <c r="AH828">
        <v>0</v>
      </c>
      <c r="AI828">
        <v>0</v>
      </c>
      <c r="AJ828">
        <v>1.8178099934104401E-4</v>
      </c>
      <c r="AK828">
        <v>0</v>
      </c>
      <c r="AL828">
        <v>0</v>
      </c>
      <c r="AM828">
        <v>0</v>
      </c>
      <c r="AN828" t="s">
        <v>1967</v>
      </c>
    </row>
    <row r="829" spans="1:40" x14ac:dyDescent="0.2">
      <c r="A829" t="s">
        <v>1968</v>
      </c>
      <c r="B829" t="s">
        <v>93</v>
      </c>
      <c r="C829" t="s">
        <v>94</v>
      </c>
      <c r="D829" t="s">
        <v>132</v>
      </c>
      <c r="E829" t="s">
        <v>133</v>
      </c>
      <c r="F829" t="s">
        <v>134</v>
      </c>
      <c r="G829" t="s">
        <v>138</v>
      </c>
      <c r="H829">
        <v>2.1062133293215E-4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0</v>
      </c>
      <c r="AM829">
        <v>0</v>
      </c>
      <c r="AN829" t="s">
        <v>1969</v>
      </c>
    </row>
    <row r="830" spans="1:40" x14ac:dyDescent="0.2">
      <c r="A830" t="s">
        <v>1970</v>
      </c>
      <c r="B830" t="s">
        <v>93</v>
      </c>
      <c r="C830" t="s">
        <v>118</v>
      </c>
      <c r="D830" t="s">
        <v>119</v>
      </c>
      <c r="E830" t="s">
        <v>120</v>
      </c>
      <c r="F830" t="s">
        <v>147</v>
      </c>
      <c r="G830" t="s">
        <v>148</v>
      </c>
      <c r="H830">
        <v>0</v>
      </c>
      <c r="I830">
        <v>1.6438098816456899E-4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0</v>
      </c>
      <c r="AM830">
        <v>0</v>
      </c>
      <c r="AN830" t="s">
        <v>1971</v>
      </c>
    </row>
    <row r="831" spans="1:40" x14ac:dyDescent="0.2">
      <c r="A831" t="s">
        <v>1972</v>
      </c>
      <c r="B831" t="s">
        <v>93</v>
      </c>
      <c r="C831" t="s">
        <v>94</v>
      </c>
      <c r="D831" t="s">
        <v>95</v>
      </c>
      <c r="E831" t="s">
        <v>96</v>
      </c>
      <c r="F831" t="s">
        <v>97</v>
      </c>
      <c r="G831" t="s">
        <v>1960</v>
      </c>
      <c r="H831">
        <v>0</v>
      </c>
      <c r="I831">
        <v>1.6438098816456899E-4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0</v>
      </c>
      <c r="AH831">
        <v>0</v>
      </c>
      <c r="AI831">
        <v>0</v>
      </c>
      <c r="AJ831">
        <v>0</v>
      </c>
      <c r="AK831">
        <v>0</v>
      </c>
      <c r="AL831">
        <v>0</v>
      </c>
      <c r="AM831">
        <v>0</v>
      </c>
      <c r="AN831" t="s">
        <v>1973</v>
      </c>
    </row>
    <row r="832" spans="1:40" x14ac:dyDescent="0.2">
      <c r="A832" t="s">
        <v>1974</v>
      </c>
      <c r="B832" t="s">
        <v>93</v>
      </c>
      <c r="C832" t="s">
        <v>94</v>
      </c>
      <c r="D832" t="s">
        <v>132</v>
      </c>
      <c r="E832" t="s">
        <v>577</v>
      </c>
      <c r="F832" t="s">
        <v>578</v>
      </c>
      <c r="G832" t="s">
        <v>578</v>
      </c>
      <c r="H832">
        <v>0</v>
      </c>
      <c r="I832">
        <v>0</v>
      </c>
      <c r="J832">
        <v>1.5648752570866499E-4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  <c r="AH832">
        <v>0</v>
      </c>
      <c r="AI832">
        <v>0</v>
      </c>
      <c r="AJ832">
        <v>0</v>
      </c>
      <c r="AK832">
        <v>0</v>
      </c>
      <c r="AL832">
        <v>0</v>
      </c>
      <c r="AM832">
        <v>0</v>
      </c>
      <c r="AN832" t="s">
        <v>1975</v>
      </c>
    </row>
    <row r="833" spans="1:40" x14ac:dyDescent="0.2">
      <c r="A833" t="s">
        <v>1976</v>
      </c>
      <c r="B833" t="s">
        <v>93</v>
      </c>
      <c r="C833" t="s">
        <v>94</v>
      </c>
      <c r="D833" t="s">
        <v>132</v>
      </c>
      <c r="E833" t="s">
        <v>205</v>
      </c>
      <c r="F833" t="s">
        <v>206</v>
      </c>
      <c r="G833" t="s">
        <v>386</v>
      </c>
      <c r="H833">
        <v>0</v>
      </c>
      <c r="I833">
        <v>0</v>
      </c>
      <c r="J833">
        <v>1.5648752570866499E-4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  <c r="AH833">
        <v>0</v>
      </c>
      <c r="AI833">
        <v>0</v>
      </c>
      <c r="AJ833">
        <v>0</v>
      </c>
      <c r="AK833">
        <v>0</v>
      </c>
      <c r="AL833">
        <v>0</v>
      </c>
      <c r="AM833">
        <v>0</v>
      </c>
      <c r="AN833" t="s">
        <v>1977</v>
      </c>
    </row>
    <row r="834" spans="1:40" x14ac:dyDescent="0.2">
      <c r="A834" t="s">
        <v>1978</v>
      </c>
      <c r="B834" t="s">
        <v>93</v>
      </c>
      <c r="C834" t="s">
        <v>94</v>
      </c>
      <c r="D834" t="s">
        <v>132</v>
      </c>
      <c r="E834" t="s">
        <v>205</v>
      </c>
      <c r="F834" t="s">
        <v>206</v>
      </c>
      <c r="G834" t="s">
        <v>386</v>
      </c>
      <c r="H834">
        <v>0</v>
      </c>
      <c r="I834">
        <v>0</v>
      </c>
      <c r="J834">
        <v>0</v>
      </c>
      <c r="K834">
        <v>0</v>
      </c>
      <c r="L834">
        <v>2.62182104198659E-4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0</v>
      </c>
      <c r="AH834">
        <v>0</v>
      </c>
      <c r="AI834">
        <v>0</v>
      </c>
      <c r="AJ834">
        <v>0</v>
      </c>
      <c r="AK834">
        <v>0</v>
      </c>
      <c r="AL834">
        <v>0</v>
      </c>
      <c r="AM834">
        <v>0</v>
      </c>
      <c r="AN834" t="s">
        <v>1979</v>
      </c>
    </row>
    <row r="835" spans="1:40" x14ac:dyDescent="0.2">
      <c r="A835" t="s">
        <v>1980</v>
      </c>
      <c r="B835" t="s">
        <v>93</v>
      </c>
      <c r="C835" t="s">
        <v>118</v>
      </c>
      <c r="D835" t="s">
        <v>119</v>
      </c>
      <c r="E835" t="s">
        <v>120</v>
      </c>
      <c r="F835" t="s">
        <v>147</v>
      </c>
      <c r="G835" t="s">
        <v>148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3.5298270384751098E-4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  <c r="AH835">
        <v>0</v>
      </c>
      <c r="AI835">
        <v>0</v>
      </c>
      <c r="AJ835">
        <v>0</v>
      </c>
      <c r="AK835">
        <v>0</v>
      </c>
      <c r="AL835">
        <v>0</v>
      </c>
      <c r="AM835">
        <v>0</v>
      </c>
      <c r="AN835" t="s">
        <v>1981</v>
      </c>
    </row>
    <row r="836" spans="1:40" x14ac:dyDescent="0.2">
      <c r="A836" t="s">
        <v>1982</v>
      </c>
      <c r="B836" t="s">
        <v>93</v>
      </c>
      <c r="C836" t="s">
        <v>94</v>
      </c>
      <c r="D836" t="s">
        <v>132</v>
      </c>
      <c r="E836" t="s">
        <v>205</v>
      </c>
      <c r="F836" t="s">
        <v>206</v>
      </c>
      <c r="G836" t="s">
        <v>207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0</v>
      </c>
      <c r="O836">
        <v>2.01704402198578E-4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8.3762616744147101E-5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0</v>
      </c>
      <c r="AH836">
        <v>0</v>
      </c>
      <c r="AI836">
        <v>0</v>
      </c>
      <c r="AJ836">
        <v>2.2722624917630501E-5</v>
      </c>
      <c r="AK836">
        <v>0</v>
      </c>
      <c r="AL836">
        <v>0</v>
      </c>
      <c r="AM836">
        <v>0</v>
      </c>
      <c r="AN836" t="s">
        <v>1983</v>
      </c>
    </row>
    <row r="837" spans="1:40" x14ac:dyDescent="0.2">
      <c r="A837" t="s">
        <v>1984</v>
      </c>
      <c r="B837" t="s">
        <v>93</v>
      </c>
      <c r="C837" t="s">
        <v>94</v>
      </c>
      <c r="D837" t="s">
        <v>132</v>
      </c>
      <c r="E837" t="s">
        <v>133</v>
      </c>
      <c r="F837" t="s">
        <v>134</v>
      </c>
      <c r="G837" t="s">
        <v>327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1.17196001942105E-4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0</v>
      </c>
      <c r="AL837">
        <v>0</v>
      </c>
      <c r="AM837">
        <v>0</v>
      </c>
      <c r="AN837" t="s">
        <v>1985</v>
      </c>
    </row>
    <row r="838" spans="1:40" x14ac:dyDescent="0.2">
      <c r="A838" t="s">
        <v>1986</v>
      </c>
      <c r="B838" t="s">
        <v>93</v>
      </c>
      <c r="C838" t="s">
        <v>118</v>
      </c>
      <c r="D838" t="s">
        <v>119</v>
      </c>
      <c r="E838" t="s">
        <v>120</v>
      </c>
      <c r="F838" t="s">
        <v>147</v>
      </c>
      <c r="G838" t="s">
        <v>148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1.17196001942105E-4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0</v>
      </c>
      <c r="AH838">
        <v>0</v>
      </c>
      <c r="AI838">
        <v>0</v>
      </c>
      <c r="AJ838">
        <v>0</v>
      </c>
      <c r="AK838">
        <v>0</v>
      </c>
      <c r="AL838">
        <v>0</v>
      </c>
      <c r="AM838">
        <v>0</v>
      </c>
      <c r="AN838" t="s">
        <v>1987</v>
      </c>
    </row>
    <row r="839" spans="1:40" x14ac:dyDescent="0.2">
      <c r="A839" t="s">
        <v>1988</v>
      </c>
      <c r="B839" t="s">
        <v>93</v>
      </c>
      <c r="C839" t="s">
        <v>94</v>
      </c>
      <c r="D839" t="s">
        <v>132</v>
      </c>
      <c r="E839" t="s">
        <v>133</v>
      </c>
      <c r="F839" t="s">
        <v>134</v>
      </c>
      <c r="G839" t="s">
        <v>153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1.17196001942105E-4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  <c r="AH839">
        <v>0</v>
      </c>
      <c r="AI839">
        <v>0</v>
      </c>
      <c r="AJ839">
        <v>0</v>
      </c>
      <c r="AK839">
        <v>0</v>
      </c>
      <c r="AL839">
        <v>0</v>
      </c>
      <c r="AM839">
        <v>0</v>
      </c>
      <c r="AN839" t="s">
        <v>1989</v>
      </c>
    </row>
    <row r="840" spans="1:40" x14ac:dyDescent="0.2">
      <c r="A840" t="s">
        <v>1990</v>
      </c>
      <c r="B840" t="s">
        <v>93</v>
      </c>
      <c r="C840" t="s">
        <v>94</v>
      </c>
      <c r="D840" t="s">
        <v>132</v>
      </c>
      <c r="E840" t="s">
        <v>205</v>
      </c>
      <c r="F840" t="s">
        <v>206</v>
      </c>
      <c r="G840" t="s">
        <v>429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3.12249085556249E-4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0</v>
      </c>
      <c r="AM840">
        <v>0</v>
      </c>
      <c r="AN840" t="s">
        <v>1991</v>
      </c>
    </row>
    <row r="841" spans="1:40" x14ac:dyDescent="0.2">
      <c r="A841" t="s">
        <v>1992</v>
      </c>
      <c r="B841" t="s">
        <v>93</v>
      </c>
      <c r="C841" t="s">
        <v>94</v>
      </c>
      <c r="D841" t="s">
        <v>132</v>
      </c>
      <c r="E841" t="s">
        <v>133</v>
      </c>
      <c r="F841" t="s">
        <v>134</v>
      </c>
      <c r="G841" t="s">
        <v>236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3.12249085556249E-4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  <c r="AH841">
        <v>0</v>
      </c>
      <c r="AI841">
        <v>0</v>
      </c>
      <c r="AJ841">
        <v>0</v>
      </c>
      <c r="AK841">
        <v>0</v>
      </c>
      <c r="AL841">
        <v>0</v>
      </c>
      <c r="AM841">
        <v>0</v>
      </c>
      <c r="AN841" t="s">
        <v>1993</v>
      </c>
    </row>
    <row r="842" spans="1:40" x14ac:dyDescent="0.2">
      <c r="A842" t="s">
        <v>1994</v>
      </c>
      <c r="B842" t="s">
        <v>93</v>
      </c>
      <c r="C842" t="s">
        <v>94</v>
      </c>
      <c r="D842" t="s">
        <v>132</v>
      </c>
      <c r="E842" t="s">
        <v>133</v>
      </c>
      <c r="F842" t="s">
        <v>134</v>
      </c>
      <c r="G842" t="s">
        <v>1995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1.8631391232599599E-4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  <c r="AH842">
        <v>0</v>
      </c>
      <c r="AI842">
        <v>0</v>
      </c>
      <c r="AJ842">
        <v>0</v>
      </c>
      <c r="AK842">
        <v>0</v>
      </c>
      <c r="AL842">
        <v>0</v>
      </c>
      <c r="AM842">
        <v>0</v>
      </c>
      <c r="AN842" t="s">
        <v>1996</v>
      </c>
    </row>
    <row r="843" spans="1:40" x14ac:dyDescent="0.2">
      <c r="A843" t="s">
        <v>1997</v>
      </c>
      <c r="B843" t="s">
        <v>93</v>
      </c>
      <c r="C843" t="s">
        <v>94</v>
      </c>
      <c r="D843" t="s">
        <v>95</v>
      </c>
      <c r="E843" t="s">
        <v>212</v>
      </c>
      <c r="F843" t="s">
        <v>213</v>
      </c>
      <c r="G843" t="s">
        <v>214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2.4712278472075101E-4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0</v>
      </c>
      <c r="AM843">
        <v>0</v>
      </c>
      <c r="AN843" t="s">
        <v>1998</v>
      </c>
    </row>
    <row r="844" spans="1:40" x14ac:dyDescent="0.2">
      <c r="A844" t="s">
        <v>1999</v>
      </c>
      <c r="B844" t="s">
        <v>93</v>
      </c>
      <c r="C844" t="s">
        <v>94</v>
      </c>
      <c r="D844" t="s">
        <v>95</v>
      </c>
      <c r="E844" t="s">
        <v>543</v>
      </c>
      <c r="F844" t="s">
        <v>544</v>
      </c>
      <c r="G844" t="s">
        <v>544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1.6813181534322899E-4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0</v>
      </c>
      <c r="AM844">
        <v>0</v>
      </c>
      <c r="AN844" t="s">
        <v>2000</v>
      </c>
    </row>
    <row r="845" spans="1:40" x14ac:dyDescent="0.2">
      <c r="A845" t="s">
        <v>2001</v>
      </c>
      <c r="B845" t="s">
        <v>93</v>
      </c>
      <c r="C845" t="s">
        <v>94</v>
      </c>
      <c r="D845" t="s">
        <v>132</v>
      </c>
      <c r="E845" t="s">
        <v>133</v>
      </c>
      <c r="F845" t="s">
        <v>134</v>
      </c>
      <c r="G845" t="s">
        <v>228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2.9316915860451502E-4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0</v>
      </c>
      <c r="AM845">
        <v>0</v>
      </c>
      <c r="AN845" t="s">
        <v>2002</v>
      </c>
    </row>
    <row r="846" spans="1:40" x14ac:dyDescent="0.2">
      <c r="A846" t="s">
        <v>2003</v>
      </c>
      <c r="B846" t="s">
        <v>93</v>
      </c>
      <c r="C846" t="s">
        <v>94</v>
      </c>
      <c r="D846" t="s">
        <v>95</v>
      </c>
      <c r="E846" t="s">
        <v>543</v>
      </c>
      <c r="F846" t="s">
        <v>544</v>
      </c>
      <c r="G846" t="s">
        <v>544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1.5539325593269299E-4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0</v>
      </c>
      <c r="AI846">
        <v>0</v>
      </c>
      <c r="AJ846">
        <v>0</v>
      </c>
      <c r="AK846">
        <v>0</v>
      </c>
      <c r="AL846">
        <v>0</v>
      </c>
      <c r="AM846">
        <v>0</v>
      </c>
      <c r="AN846" t="s">
        <v>2004</v>
      </c>
    </row>
    <row r="847" spans="1:40" x14ac:dyDescent="0.2">
      <c r="A847" t="s">
        <v>2005</v>
      </c>
      <c r="B847" t="s">
        <v>93</v>
      </c>
      <c r="C847" t="s">
        <v>94</v>
      </c>
      <c r="D847" t="s">
        <v>132</v>
      </c>
      <c r="E847" t="s">
        <v>205</v>
      </c>
      <c r="F847" t="s">
        <v>206</v>
      </c>
      <c r="G847" t="s">
        <v>429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2.05374955991081E-4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0</v>
      </c>
      <c r="AH847">
        <v>0</v>
      </c>
      <c r="AI847">
        <v>0</v>
      </c>
      <c r="AJ847">
        <v>0</v>
      </c>
      <c r="AK847">
        <v>0</v>
      </c>
      <c r="AL847">
        <v>0</v>
      </c>
      <c r="AM847">
        <v>0</v>
      </c>
      <c r="AN847" t="s">
        <v>2006</v>
      </c>
    </row>
    <row r="848" spans="1:40" x14ac:dyDescent="0.2">
      <c r="A848" t="s">
        <v>2007</v>
      </c>
      <c r="B848" t="s">
        <v>93</v>
      </c>
      <c r="C848" t="s">
        <v>94</v>
      </c>
      <c r="D848" t="s">
        <v>95</v>
      </c>
      <c r="E848" t="s">
        <v>212</v>
      </c>
      <c r="F848" t="s">
        <v>213</v>
      </c>
      <c r="G848" t="s">
        <v>1602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2.05374955991081E-4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0</v>
      </c>
      <c r="AM848">
        <v>0</v>
      </c>
      <c r="AN848" t="s">
        <v>2008</v>
      </c>
    </row>
    <row r="849" spans="1:40" x14ac:dyDescent="0.2">
      <c r="A849" t="s">
        <v>2009</v>
      </c>
      <c r="B849" t="s">
        <v>93</v>
      </c>
      <c r="C849" t="s">
        <v>94</v>
      </c>
      <c r="D849" t="s">
        <v>132</v>
      </c>
      <c r="E849" t="s">
        <v>133</v>
      </c>
      <c r="F849" t="s">
        <v>134</v>
      </c>
      <c r="G849" t="s">
        <v>228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0</v>
      </c>
      <c r="AA849">
        <v>8.5241110569897699E-4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0</v>
      </c>
      <c r="AM849">
        <v>0</v>
      </c>
      <c r="AN849" t="s">
        <v>2010</v>
      </c>
    </row>
    <row r="850" spans="1:40" x14ac:dyDescent="0.2">
      <c r="A850" t="s">
        <v>2011</v>
      </c>
      <c r="B850" t="s">
        <v>93</v>
      </c>
      <c r="C850" t="s">
        <v>94</v>
      </c>
      <c r="D850" t="s">
        <v>132</v>
      </c>
      <c r="E850" t="s">
        <v>205</v>
      </c>
      <c r="F850" t="s">
        <v>206</v>
      </c>
      <c r="G850" t="s">
        <v>429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2.36686390532544E-4</v>
      </c>
      <c r="AD850">
        <v>0</v>
      </c>
      <c r="AE850">
        <v>0</v>
      </c>
      <c r="AF850">
        <v>0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0</v>
      </c>
      <c r="AM850">
        <v>0</v>
      </c>
      <c r="AN850" t="s">
        <v>2012</v>
      </c>
    </row>
    <row r="851" spans="1:40" x14ac:dyDescent="0.2">
      <c r="A851" t="s">
        <v>2013</v>
      </c>
      <c r="B851" t="s">
        <v>93</v>
      </c>
      <c r="C851" t="s">
        <v>94</v>
      </c>
      <c r="D851" t="s">
        <v>132</v>
      </c>
      <c r="E851" t="s">
        <v>205</v>
      </c>
      <c r="F851" t="s">
        <v>224</v>
      </c>
      <c r="G851" t="s">
        <v>997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2.36686390532544E-4</v>
      </c>
      <c r="AD851">
        <v>0</v>
      </c>
      <c r="AE851">
        <v>0</v>
      </c>
      <c r="AF851">
        <v>0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0</v>
      </c>
      <c r="AM851">
        <v>0</v>
      </c>
      <c r="AN851" t="s">
        <v>2014</v>
      </c>
    </row>
    <row r="852" spans="1:40" x14ac:dyDescent="0.2">
      <c r="A852" t="s">
        <v>2015</v>
      </c>
      <c r="B852" t="s">
        <v>93</v>
      </c>
      <c r="C852" t="s">
        <v>101</v>
      </c>
      <c r="D852" t="s">
        <v>2016</v>
      </c>
      <c r="E852" t="s">
        <v>2016</v>
      </c>
      <c r="F852" t="s">
        <v>2016</v>
      </c>
      <c r="G852" t="s">
        <v>2016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2.1453965918842699E-4</v>
      </c>
      <c r="AE852">
        <v>0</v>
      </c>
      <c r="AF852">
        <v>0</v>
      </c>
      <c r="AG852">
        <v>0</v>
      </c>
      <c r="AH852">
        <v>0</v>
      </c>
      <c r="AI852">
        <v>0</v>
      </c>
      <c r="AJ852">
        <v>0</v>
      </c>
      <c r="AK852">
        <v>0</v>
      </c>
      <c r="AL852">
        <v>0</v>
      </c>
      <c r="AM852">
        <v>0</v>
      </c>
      <c r="AN852" t="s">
        <v>2017</v>
      </c>
    </row>
    <row r="853" spans="1:40" x14ac:dyDescent="0.2">
      <c r="A853" t="s">
        <v>2018</v>
      </c>
      <c r="B853" t="s">
        <v>93</v>
      </c>
      <c r="C853" t="s">
        <v>94</v>
      </c>
      <c r="D853" t="s">
        <v>95</v>
      </c>
      <c r="E853" t="s">
        <v>212</v>
      </c>
      <c r="F853" t="s">
        <v>310</v>
      </c>
      <c r="G853" t="s">
        <v>572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1.38693507162529E-4</v>
      </c>
      <c r="AF853">
        <v>0</v>
      </c>
      <c r="AG853">
        <v>0</v>
      </c>
      <c r="AH853">
        <v>0</v>
      </c>
      <c r="AI853">
        <v>0</v>
      </c>
      <c r="AJ853">
        <v>0</v>
      </c>
      <c r="AK853">
        <v>0</v>
      </c>
      <c r="AL853">
        <v>0</v>
      </c>
      <c r="AM853">
        <v>0</v>
      </c>
      <c r="AN853" t="s">
        <v>2019</v>
      </c>
    </row>
    <row r="854" spans="1:40" x14ac:dyDescent="0.2">
      <c r="A854" t="s">
        <v>2020</v>
      </c>
      <c r="B854" t="s">
        <v>93</v>
      </c>
      <c r="C854" t="s">
        <v>94</v>
      </c>
      <c r="D854" t="s">
        <v>132</v>
      </c>
      <c r="E854" t="s">
        <v>133</v>
      </c>
      <c r="F854" t="s">
        <v>134</v>
      </c>
      <c r="G854" t="s">
        <v>138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  <c r="AH854">
        <v>0</v>
      </c>
      <c r="AI854">
        <v>0</v>
      </c>
      <c r="AJ854">
        <v>1.5905837442341299E-4</v>
      </c>
      <c r="AK854">
        <v>0</v>
      </c>
      <c r="AL854">
        <v>0</v>
      </c>
      <c r="AM854">
        <v>0</v>
      </c>
      <c r="AN854" t="s">
        <v>2021</v>
      </c>
    </row>
    <row r="855" spans="1:40" x14ac:dyDescent="0.2">
      <c r="A855" t="s">
        <v>2022</v>
      </c>
      <c r="B855" t="s">
        <v>93</v>
      </c>
      <c r="C855" t="s">
        <v>94</v>
      </c>
      <c r="D855" t="s">
        <v>95</v>
      </c>
      <c r="E855" t="s">
        <v>212</v>
      </c>
      <c r="F855" t="s">
        <v>310</v>
      </c>
      <c r="G855" t="s">
        <v>572</v>
      </c>
      <c r="H855">
        <v>1.805325710847E-4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0</v>
      </c>
      <c r="AH855">
        <v>0</v>
      </c>
      <c r="AI855">
        <v>0</v>
      </c>
      <c r="AJ855">
        <v>0</v>
      </c>
      <c r="AK855">
        <v>0</v>
      </c>
      <c r="AL855">
        <v>0</v>
      </c>
      <c r="AM855">
        <v>0</v>
      </c>
      <c r="AN855" t="s">
        <v>2023</v>
      </c>
    </row>
    <row r="856" spans="1:40" x14ac:dyDescent="0.2">
      <c r="A856" t="s">
        <v>2024</v>
      </c>
      <c r="B856" t="s">
        <v>93</v>
      </c>
      <c r="C856" t="s">
        <v>94</v>
      </c>
      <c r="D856" t="s">
        <v>132</v>
      </c>
      <c r="E856" t="s">
        <v>133</v>
      </c>
      <c r="F856" t="s">
        <v>134</v>
      </c>
      <c r="G856" t="s">
        <v>138</v>
      </c>
      <c r="H856">
        <v>0</v>
      </c>
      <c r="I856">
        <v>0</v>
      </c>
      <c r="J856">
        <v>0</v>
      </c>
      <c r="K856">
        <v>1.7032389928180099E-4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  <c r="AH856">
        <v>0</v>
      </c>
      <c r="AI856">
        <v>0</v>
      </c>
      <c r="AJ856">
        <v>0</v>
      </c>
      <c r="AK856">
        <v>0</v>
      </c>
      <c r="AL856">
        <v>0</v>
      </c>
      <c r="AM856">
        <v>0</v>
      </c>
      <c r="AN856" t="s">
        <v>2025</v>
      </c>
    </row>
    <row r="857" spans="1:40" x14ac:dyDescent="0.2">
      <c r="A857" t="s">
        <v>2026</v>
      </c>
      <c r="B857" t="s">
        <v>93</v>
      </c>
      <c r="C857" t="s">
        <v>94</v>
      </c>
      <c r="D857" t="s">
        <v>132</v>
      </c>
      <c r="E857" t="s">
        <v>133</v>
      </c>
      <c r="F857" t="s">
        <v>134</v>
      </c>
      <c r="G857" t="s">
        <v>138</v>
      </c>
      <c r="H857">
        <v>0</v>
      </c>
      <c r="I857">
        <v>0</v>
      </c>
      <c r="J857">
        <v>0</v>
      </c>
      <c r="K857">
        <v>1.7032389928180099E-4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  <c r="AF857">
        <v>0</v>
      </c>
      <c r="AG857">
        <v>0</v>
      </c>
      <c r="AH857">
        <v>0</v>
      </c>
      <c r="AI857">
        <v>0</v>
      </c>
      <c r="AJ857">
        <v>0</v>
      </c>
      <c r="AK857">
        <v>0</v>
      </c>
      <c r="AL857">
        <v>0</v>
      </c>
      <c r="AM857">
        <v>0</v>
      </c>
      <c r="AN857" t="s">
        <v>2027</v>
      </c>
    </row>
    <row r="858" spans="1:40" x14ac:dyDescent="0.2">
      <c r="A858" t="s">
        <v>2028</v>
      </c>
      <c r="B858" t="s">
        <v>93</v>
      </c>
      <c r="C858" t="s">
        <v>118</v>
      </c>
      <c r="D858" t="s">
        <v>119</v>
      </c>
      <c r="E858" t="s">
        <v>120</v>
      </c>
      <c r="F858" t="s">
        <v>147</v>
      </c>
      <c r="G858" t="s">
        <v>148</v>
      </c>
      <c r="H858">
        <v>0</v>
      </c>
      <c r="I858">
        <v>0</v>
      </c>
      <c r="J858">
        <v>0</v>
      </c>
      <c r="K858">
        <v>5.6774633093933603E-5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5.9541530217326597E-4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0</v>
      </c>
      <c r="AM858">
        <v>0</v>
      </c>
      <c r="AN858" t="s">
        <v>2029</v>
      </c>
    </row>
    <row r="859" spans="1:40" x14ac:dyDescent="0.2">
      <c r="A859" t="s">
        <v>2030</v>
      </c>
      <c r="B859" t="s">
        <v>93</v>
      </c>
      <c r="C859" t="s">
        <v>94</v>
      </c>
      <c r="D859" t="s">
        <v>132</v>
      </c>
      <c r="E859" t="s">
        <v>133</v>
      </c>
      <c r="F859" t="s">
        <v>134</v>
      </c>
      <c r="G859" t="s">
        <v>138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3.0255660329786701E-4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0</v>
      </c>
      <c r="AM859">
        <v>0</v>
      </c>
      <c r="AN859" t="s">
        <v>2031</v>
      </c>
    </row>
    <row r="860" spans="1:40" x14ac:dyDescent="0.2">
      <c r="A860" t="s">
        <v>2032</v>
      </c>
      <c r="B860" t="s">
        <v>93</v>
      </c>
      <c r="C860" t="s">
        <v>94</v>
      </c>
      <c r="D860" t="s">
        <v>132</v>
      </c>
      <c r="E860" t="s">
        <v>205</v>
      </c>
      <c r="F860" t="s">
        <v>206</v>
      </c>
      <c r="G860" t="s">
        <v>207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1.5969763913656801E-4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0</v>
      </c>
      <c r="AI860">
        <v>0</v>
      </c>
      <c r="AJ860">
        <v>0</v>
      </c>
      <c r="AK860">
        <v>0</v>
      </c>
      <c r="AL860">
        <v>0</v>
      </c>
      <c r="AM860">
        <v>0</v>
      </c>
      <c r="AN860" t="s">
        <v>2033</v>
      </c>
    </row>
    <row r="861" spans="1:40" x14ac:dyDescent="0.2">
      <c r="A861" t="s">
        <v>2034</v>
      </c>
      <c r="B861" t="s">
        <v>93</v>
      </c>
      <c r="C861" t="s">
        <v>769</v>
      </c>
      <c r="D861" t="s">
        <v>770</v>
      </c>
      <c r="E861" t="s">
        <v>771</v>
      </c>
      <c r="F861" t="s">
        <v>772</v>
      </c>
      <c r="G861" t="s">
        <v>772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2.1181952976064399E-4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0</v>
      </c>
      <c r="AH861">
        <v>0</v>
      </c>
      <c r="AI861">
        <v>0</v>
      </c>
      <c r="AJ861">
        <v>0</v>
      </c>
      <c r="AK861">
        <v>0</v>
      </c>
      <c r="AL861">
        <v>0</v>
      </c>
      <c r="AM861">
        <v>0</v>
      </c>
      <c r="AN861" t="s">
        <v>2035</v>
      </c>
    </row>
    <row r="862" spans="1:40" x14ac:dyDescent="0.2">
      <c r="A862" t="s">
        <v>2036</v>
      </c>
      <c r="B862" t="s">
        <v>93</v>
      </c>
      <c r="C862" t="s">
        <v>94</v>
      </c>
      <c r="D862" t="s">
        <v>132</v>
      </c>
      <c r="E862" t="s">
        <v>205</v>
      </c>
      <c r="F862" t="s">
        <v>224</v>
      </c>
      <c r="G862" t="s">
        <v>656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2.1181952976064399E-4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0</v>
      </c>
      <c r="AI862">
        <v>0</v>
      </c>
      <c r="AJ862">
        <v>0</v>
      </c>
      <c r="AK862">
        <v>0</v>
      </c>
      <c r="AL862">
        <v>0</v>
      </c>
      <c r="AM862">
        <v>0</v>
      </c>
      <c r="AN862" t="s">
        <v>2037</v>
      </c>
    </row>
    <row r="863" spans="1:40" x14ac:dyDescent="0.2">
      <c r="A863" t="s">
        <v>2038</v>
      </c>
      <c r="B863" t="s">
        <v>93</v>
      </c>
      <c r="C863" t="s">
        <v>94</v>
      </c>
      <c r="D863" t="s">
        <v>132</v>
      </c>
      <c r="E863" t="s">
        <v>205</v>
      </c>
      <c r="F863" t="s">
        <v>206</v>
      </c>
      <c r="G863" t="s">
        <v>682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1.4411298457991099E-4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  <c r="AG863">
        <v>0</v>
      </c>
      <c r="AH863">
        <v>0</v>
      </c>
      <c r="AI863">
        <v>0</v>
      </c>
      <c r="AJ863">
        <v>0</v>
      </c>
      <c r="AK863">
        <v>0</v>
      </c>
      <c r="AL863">
        <v>0</v>
      </c>
      <c r="AM863">
        <v>0</v>
      </c>
      <c r="AN863" t="s">
        <v>2039</v>
      </c>
    </row>
    <row r="864" spans="1:40" x14ac:dyDescent="0.2">
      <c r="A864" t="s">
        <v>2040</v>
      </c>
      <c r="B864" t="s">
        <v>93</v>
      </c>
      <c r="C864" t="s">
        <v>94</v>
      </c>
      <c r="D864" t="s">
        <v>132</v>
      </c>
      <c r="E864" t="s">
        <v>507</v>
      </c>
      <c r="F864" t="s">
        <v>508</v>
      </c>
      <c r="G864" t="s">
        <v>509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7.2056492289955304E-5</v>
      </c>
      <c r="V864">
        <v>0</v>
      </c>
      <c r="W864">
        <v>6.6597109685439699E-5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  <c r="AH864">
        <v>0</v>
      </c>
      <c r="AI864">
        <v>0</v>
      </c>
      <c r="AJ864">
        <v>0</v>
      </c>
      <c r="AK864">
        <v>0</v>
      </c>
      <c r="AL864">
        <v>0</v>
      </c>
      <c r="AM864">
        <v>0</v>
      </c>
      <c r="AN864" t="s">
        <v>2041</v>
      </c>
    </row>
    <row r="865" spans="1:40" x14ac:dyDescent="0.2">
      <c r="A865" t="s">
        <v>2042</v>
      </c>
      <c r="B865" t="s">
        <v>93</v>
      </c>
      <c r="C865" t="s">
        <v>94</v>
      </c>
      <c r="D865" t="s">
        <v>132</v>
      </c>
      <c r="E865" t="s">
        <v>133</v>
      </c>
      <c r="F865" t="s">
        <v>134</v>
      </c>
      <c r="G865" t="s">
        <v>1497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1.3319421937087899E-4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0</v>
      </c>
      <c r="AM865">
        <v>0</v>
      </c>
      <c r="AN865" t="s">
        <v>2043</v>
      </c>
    </row>
    <row r="866" spans="1:40" x14ac:dyDescent="0.2">
      <c r="A866" t="s">
        <v>2044</v>
      </c>
      <c r="B866" t="s">
        <v>93</v>
      </c>
      <c r="C866" t="s">
        <v>94</v>
      </c>
      <c r="D866" t="s">
        <v>132</v>
      </c>
      <c r="E866" t="s">
        <v>205</v>
      </c>
      <c r="F866" t="s">
        <v>224</v>
      </c>
      <c r="G866" t="s">
        <v>2045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1.7603567656378401E-4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  <c r="AH866">
        <v>0</v>
      </c>
      <c r="AI866">
        <v>0</v>
      </c>
      <c r="AJ866">
        <v>0</v>
      </c>
      <c r="AK866">
        <v>0</v>
      </c>
      <c r="AL866">
        <v>0</v>
      </c>
      <c r="AM866">
        <v>0</v>
      </c>
      <c r="AN866" t="s">
        <v>2046</v>
      </c>
    </row>
    <row r="867" spans="1:40" x14ac:dyDescent="0.2">
      <c r="A867" t="s">
        <v>2047</v>
      </c>
      <c r="B867" t="s">
        <v>93</v>
      </c>
      <c r="C867" t="s">
        <v>94</v>
      </c>
      <c r="D867" t="s">
        <v>132</v>
      </c>
      <c r="E867" t="s">
        <v>577</v>
      </c>
      <c r="F867" t="s">
        <v>578</v>
      </c>
      <c r="G867" t="s">
        <v>578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4.0930486390613297E-4</v>
      </c>
      <c r="AC867">
        <v>0</v>
      </c>
      <c r="AD867">
        <v>0</v>
      </c>
      <c r="AE867">
        <v>0</v>
      </c>
      <c r="AF867">
        <v>0</v>
      </c>
      <c r="AG867">
        <v>0</v>
      </c>
      <c r="AH867">
        <v>0</v>
      </c>
      <c r="AI867">
        <v>0</v>
      </c>
      <c r="AJ867">
        <v>0</v>
      </c>
      <c r="AK867">
        <v>0</v>
      </c>
      <c r="AL867">
        <v>0</v>
      </c>
      <c r="AM867">
        <v>0</v>
      </c>
      <c r="AN867" t="s">
        <v>2048</v>
      </c>
    </row>
    <row r="868" spans="1:40" x14ac:dyDescent="0.2">
      <c r="A868" t="s">
        <v>2049</v>
      </c>
      <c r="B868" t="s">
        <v>93</v>
      </c>
      <c r="C868" t="s">
        <v>94</v>
      </c>
      <c r="D868" t="s">
        <v>132</v>
      </c>
      <c r="E868" t="s">
        <v>133</v>
      </c>
      <c r="F868" t="s">
        <v>134</v>
      </c>
      <c r="G868" t="s">
        <v>138</v>
      </c>
      <c r="H868">
        <v>0</v>
      </c>
      <c r="I868">
        <v>0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4.0930486390613297E-4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0</v>
      </c>
      <c r="AI868">
        <v>0</v>
      </c>
      <c r="AJ868">
        <v>0</v>
      </c>
      <c r="AK868">
        <v>0</v>
      </c>
      <c r="AL868">
        <v>0</v>
      </c>
      <c r="AM868">
        <v>0</v>
      </c>
      <c r="AN868" t="s">
        <v>2050</v>
      </c>
    </row>
    <row r="869" spans="1:40" x14ac:dyDescent="0.2">
      <c r="A869" t="s">
        <v>2051</v>
      </c>
      <c r="B869" t="s">
        <v>93</v>
      </c>
      <c r="C869" t="s">
        <v>94</v>
      </c>
      <c r="D869" t="s">
        <v>132</v>
      </c>
      <c r="E869" t="s">
        <v>205</v>
      </c>
      <c r="F869" t="s">
        <v>224</v>
      </c>
      <c r="G869" t="s">
        <v>2045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1.8389113644722301E-4</v>
      </c>
      <c r="AE869">
        <v>0</v>
      </c>
      <c r="AF869">
        <v>0</v>
      </c>
      <c r="AG869">
        <v>0</v>
      </c>
      <c r="AH869">
        <v>0</v>
      </c>
      <c r="AI869">
        <v>0</v>
      </c>
      <c r="AJ869">
        <v>0</v>
      </c>
      <c r="AK869">
        <v>0</v>
      </c>
      <c r="AL869">
        <v>0</v>
      </c>
      <c r="AM869">
        <v>0</v>
      </c>
      <c r="AN869" t="s">
        <v>2052</v>
      </c>
    </row>
    <row r="870" spans="1:40" x14ac:dyDescent="0.2">
      <c r="A870" t="s">
        <v>2053</v>
      </c>
      <c r="B870" t="s">
        <v>93</v>
      </c>
      <c r="C870" t="s">
        <v>1557</v>
      </c>
      <c r="D870" t="s">
        <v>1557</v>
      </c>
      <c r="E870" t="s">
        <v>1557</v>
      </c>
      <c r="F870" t="s">
        <v>1557</v>
      </c>
      <c r="G870" t="s">
        <v>1557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1.1828020580755801E-4</v>
      </c>
      <c r="AH870">
        <v>0</v>
      </c>
      <c r="AI870">
        <v>0</v>
      </c>
      <c r="AJ870">
        <v>0</v>
      </c>
      <c r="AK870">
        <v>0</v>
      </c>
      <c r="AL870">
        <v>0</v>
      </c>
      <c r="AM870">
        <v>0</v>
      </c>
      <c r="AN870" t="s">
        <v>2054</v>
      </c>
    </row>
    <row r="871" spans="1:40" x14ac:dyDescent="0.2">
      <c r="A871" t="s">
        <v>2055</v>
      </c>
      <c r="B871" t="s">
        <v>93</v>
      </c>
      <c r="C871" t="s">
        <v>94</v>
      </c>
      <c r="D871" t="s">
        <v>132</v>
      </c>
      <c r="E871" t="s">
        <v>205</v>
      </c>
      <c r="F871" t="s">
        <v>687</v>
      </c>
      <c r="G871" t="s">
        <v>688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0</v>
      </c>
      <c r="AH871">
        <v>2.10762961922158E-4</v>
      </c>
      <c r="AI871">
        <v>0</v>
      </c>
      <c r="AJ871">
        <v>0</v>
      </c>
      <c r="AK871">
        <v>0</v>
      </c>
      <c r="AL871">
        <v>0</v>
      </c>
      <c r="AM871">
        <v>0</v>
      </c>
      <c r="AN871" t="s">
        <v>2056</v>
      </c>
    </row>
    <row r="872" spans="1:40" x14ac:dyDescent="0.2">
      <c r="A872" t="s">
        <v>2057</v>
      </c>
      <c r="B872" t="s">
        <v>93</v>
      </c>
      <c r="C872" t="s">
        <v>94</v>
      </c>
      <c r="D872" t="s">
        <v>132</v>
      </c>
      <c r="E872" t="s">
        <v>507</v>
      </c>
      <c r="F872" t="s">
        <v>508</v>
      </c>
      <c r="G872" t="s">
        <v>509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  <c r="AH872">
        <v>0</v>
      </c>
      <c r="AI872">
        <v>0</v>
      </c>
      <c r="AJ872">
        <v>1.36335749505783E-4</v>
      </c>
      <c r="AK872">
        <v>0</v>
      </c>
      <c r="AL872">
        <v>0</v>
      </c>
      <c r="AM872">
        <v>0</v>
      </c>
      <c r="AN872" t="s">
        <v>2058</v>
      </c>
    </row>
    <row r="873" spans="1:40" x14ac:dyDescent="0.2">
      <c r="A873" t="s">
        <v>2059</v>
      </c>
      <c r="B873" t="s">
        <v>93</v>
      </c>
      <c r="C873" t="s">
        <v>94</v>
      </c>
      <c r="D873" t="s">
        <v>132</v>
      </c>
      <c r="E873" t="s">
        <v>205</v>
      </c>
      <c r="F873" t="s">
        <v>206</v>
      </c>
      <c r="G873" t="s">
        <v>207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  <c r="AH873">
        <v>0</v>
      </c>
      <c r="AI873">
        <v>0</v>
      </c>
      <c r="AJ873">
        <v>1.36335749505783E-4</v>
      </c>
      <c r="AK873">
        <v>0</v>
      </c>
      <c r="AL873">
        <v>0</v>
      </c>
      <c r="AM873">
        <v>0</v>
      </c>
      <c r="AN873" t="s">
        <v>2060</v>
      </c>
    </row>
    <row r="874" spans="1:40" x14ac:dyDescent="0.2">
      <c r="A874" t="s">
        <v>2061</v>
      </c>
      <c r="B874" t="s">
        <v>93</v>
      </c>
      <c r="C874" t="s">
        <v>118</v>
      </c>
      <c r="D874" t="s">
        <v>119</v>
      </c>
      <c r="E874" t="s">
        <v>120</v>
      </c>
      <c r="F874" t="s">
        <v>147</v>
      </c>
      <c r="G874" t="s">
        <v>148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2.05829079532356E-4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0</v>
      </c>
      <c r="AH874">
        <v>0</v>
      </c>
      <c r="AI874">
        <v>0</v>
      </c>
      <c r="AJ874">
        <v>0</v>
      </c>
      <c r="AK874">
        <v>0</v>
      </c>
      <c r="AL874">
        <v>0</v>
      </c>
      <c r="AM874">
        <v>0</v>
      </c>
      <c r="AN874" t="s">
        <v>2062</v>
      </c>
    </row>
    <row r="875" spans="1:40" x14ac:dyDescent="0.2">
      <c r="A875" t="s">
        <v>2063</v>
      </c>
      <c r="B875" t="s">
        <v>93</v>
      </c>
      <c r="C875" t="s">
        <v>118</v>
      </c>
      <c r="D875" t="s">
        <v>119</v>
      </c>
      <c r="E875" t="s">
        <v>120</v>
      </c>
      <c r="F875" t="s">
        <v>147</v>
      </c>
      <c r="G875" t="s">
        <v>148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8.3711429958646606E-5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  <c r="AH875">
        <v>0</v>
      </c>
      <c r="AI875">
        <v>0</v>
      </c>
      <c r="AJ875">
        <v>0</v>
      </c>
      <c r="AK875">
        <v>0</v>
      </c>
      <c r="AL875">
        <v>0</v>
      </c>
      <c r="AM875">
        <v>0</v>
      </c>
      <c r="AN875" t="s">
        <v>2064</v>
      </c>
    </row>
    <row r="876" spans="1:40" x14ac:dyDescent="0.2">
      <c r="A876" t="s">
        <v>2065</v>
      </c>
      <c r="B876" t="s">
        <v>93</v>
      </c>
      <c r="C876" t="s">
        <v>94</v>
      </c>
      <c r="D876" t="s">
        <v>132</v>
      </c>
      <c r="E876" t="s">
        <v>133</v>
      </c>
      <c r="F876" t="s">
        <v>134</v>
      </c>
      <c r="G876" t="s">
        <v>349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2.2303506111160699E-4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  <c r="AH876">
        <v>0</v>
      </c>
      <c r="AI876">
        <v>0</v>
      </c>
      <c r="AJ876">
        <v>0</v>
      </c>
      <c r="AK876">
        <v>0</v>
      </c>
      <c r="AL876">
        <v>0</v>
      </c>
      <c r="AM876">
        <v>0</v>
      </c>
      <c r="AN876" t="s">
        <v>2066</v>
      </c>
    </row>
    <row r="877" spans="1:40" x14ac:dyDescent="0.2">
      <c r="A877" t="s">
        <v>2067</v>
      </c>
      <c r="B877" t="s">
        <v>93</v>
      </c>
      <c r="C877" t="s">
        <v>94</v>
      </c>
      <c r="D877" t="s">
        <v>132</v>
      </c>
      <c r="E877" t="s">
        <v>205</v>
      </c>
      <c r="F877" t="s">
        <v>1015</v>
      </c>
      <c r="G877" t="s">
        <v>1016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2.2303506111160699E-4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0</v>
      </c>
      <c r="AH877">
        <v>0</v>
      </c>
      <c r="AI877">
        <v>0</v>
      </c>
      <c r="AJ877">
        <v>0</v>
      </c>
      <c r="AK877">
        <v>0</v>
      </c>
      <c r="AL877">
        <v>0</v>
      </c>
      <c r="AM877">
        <v>0</v>
      </c>
      <c r="AN877" t="s">
        <v>2068</v>
      </c>
    </row>
    <row r="878" spans="1:40" x14ac:dyDescent="0.2">
      <c r="A878" t="s">
        <v>2069</v>
      </c>
      <c r="B878" t="s">
        <v>93</v>
      </c>
      <c r="C878" t="s">
        <v>94</v>
      </c>
      <c r="D878" t="s">
        <v>132</v>
      </c>
      <c r="E878" t="s">
        <v>577</v>
      </c>
      <c r="F878" t="s">
        <v>578</v>
      </c>
      <c r="G878" t="s">
        <v>578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2.2303506111160699E-4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  <c r="AH878">
        <v>0</v>
      </c>
      <c r="AI878">
        <v>0</v>
      </c>
      <c r="AJ878">
        <v>0</v>
      </c>
      <c r="AK878">
        <v>0</v>
      </c>
      <c r="AL878">
        <v>0</v>
      </c>
      <c r="AM878">
        <v>0</v>
      </c>
      <c r="AN878" t="s">
        <v>2070</v>
      </c>
    </row>
    <row r="879" spans="1:40" x14ac:dyDescent="0.2">
      <c r="A879" t="s">
        <v>2071</v>
      </c>
      <c r="B879" t="s">
        <v>93</v>
      </c>
      <c r="C879" t="s">
        <v>1557</v>
      </c>
      <c r="D879" t="s">
        <v>1557</v>
      </c>
      <c r="E879" t="s">
        <v>1557</v>
      </c>
      <c r="F879" t="s">
        <v>1557</v>
      </c>
      <c r="G879" t="s">
        <v>1557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1.3308136594714E-4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  <c r="AH879">
        <v>0</v>
      </c>
      <c r="AI879">
        <v>0</v>
      </c>
      <c r="AJ879">
        <v>0</v>
      </c>
      <c r="AK879">
        <v>0</v>
      </c>
      <c r="AL879">
        <v>0</v>
      </c>
      <c r="AM879">
        <v>0</v>
      </c>
      <c r="AN879" t="s">
        <v>2072</v>
      </c>
    </row>
    <row r="880" spans="1:40" x14ac:dyDescent="0.2">
      <c r="A880" t="s">
        <v>2073</v>
      </c>
      <c r="B880" t="s">
        <v>93</v>
      </c>
      <c r="C880" t="s">
        <v>94</v>
      </c>
      <c r="D880" t="s">
        <v>95</v>
      </c>
      <c r="E880" t="s">
        <v>543</v>
      </c>
      <c r="F880" t="s">
        <v>544</v>
      </c>
      <c r="G880" t="s">
        <v>544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1.20094153816592E-4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0</v>
      </c>
      <c r="AM880">
        <v>0</v>
      </c>
      <c r="AN880" t="s">
        <v>2074</v>
      </c>
    </row>
    <row r="881" spans="1:40" x14ac:dyDescent="0.2">
      <c r="A881" t="s">
        <v>2075</v>
      </c>
      <c r="B881" t="s">
        <v>93</v>
      </c>
      <c r="C881" t="s">
        <v>94</v>
      </c>
      <c r="D881" t="s">
        <v>95</v>
      </c>
      <c r="E881" t="s">
        <v>2076</v>
      </c>
      <c r="F881" t="s">
        <v>2077</v>
      </c>
      <c r="G881" t="s">
        <v>2077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1.10995182809066E-4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  <c r="AH881">
        <v>0</v>
      </c>
      <c r="AI881">
        <v>0</v>
      </c>
      <c r="AJ881">
        <v>0</v>
      </c>
      <c r="AK881">
        <v>0</v>
      </c>
      <c r="AL881">
        <v>0</v>
      </c>
      <c r="AM881">
        <v>0</v>
      </c>
      <c r="AN881" t="s">
        <v>2078</v>
      </c>
    </row>
    <row r="882" spans="1:40" x14ac:dyDescent="0.2">
      <c r="A882" t="s">
        <v>2079</v>
      </c>
      <c r="B882" t="s">
        <v>93</v>
      </c>
      <c r="C882" t="s">
        <v>101</v>
      </c>
      <c r="D882" t="s">
        <v>2016</v>
      </c>
      <c r="E882" t="s">
        <v>2016</v>
      </c>
      <c r="F882" t="s">
        <v>2016</v>
      </c>
      <c r="G882" t="s">
        <v>2016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1.46696397136486E-4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  <c r="AG882">
        <v>0</v>
      </c>
      <c r="AH882">
        <v>0</v>
      </c>
      <c r="AI882">
        <v>0</v>
      </c>
      <c r="AJ882">
        <v>0</v>
      </c>
      <c r="AK882">
        <v>0</v>
      </c>
      <c r="AL882">
        <v>0</v>
      </c>
      <c r="AM882">
        <v>0</v>
      </c>
      <c r="AN882" t="s">
        <v>2080</v>
      </c>
    </row>
    <row r="883" spans="1:40" x14ac:dyDescent="0.2">
      <c r="A883" t="s">
        <v>2081</v>
      </c>
      <c r="B883" t="s">
        <v>93</v>
      </c>
      <c r="C883" t="s">
        <v>94</v>
      </c>
      <c r="D883" t="s">
        <v>132</v>
      </c>
      <c r="E883" t="s">
        <v>205</v>
      </c>
      <c r="F883" t="s">
        <v>1015</v>
      </c>
      <c r="G883" t="s">
        <v>1016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1.63020442763523E-4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0</v>
      </c>
      <c r="AH883">
        <v>0</v>
      </c>
      <c r="AI883">
        <v>0</v>
      </c>
      <c r="AJ883">
        <v>0</v>
      </c>
      <c r="AK883">
        <v>0</v>
      </c>
      <c r="AL883">
        <v>0</v>
      </c>
      <c r="AM883">
        <v>0</v>
      </c>
      <c r="AN883" t="s">
        <v>2082</v>
      </c>
    </row>
    <row r="884" spans="1:40" x14ac:dyDescent="0.2">
      <c r="A884" t="s">
        <v>2083</v>
      </c>
      <c r="B884" t="s">
        <v>93</v>
      </c>
      <c r="C884" t="s">
        <v>94</v>
      </c>
      <c r="D884" t="s">
        <v>132</v>
      </c>
      <c r="E884" t="s">
        <v>205</v>
      </c>
      <c r="F884" t="s">
        <v>224</v>
      </c>
      <c r="G884" t="s">
        <v>656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1.5324261370601899E-4</v>
      </c>
      <c r="AE884">
        <v>0</v>
      </c>
      <c r="AF884">
        <v>0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0</v>
      </c>
      <c r="AM884">
        <v>0</v>
      </c>
      <c r="AN884" t="s">
        <v>2084</v>
      </c>
    </row>
    <row r="885" spans="1:40" x14ac:dyDescent="0.2">
      <c r="A885" t="s">
        <v>2085</v>
      </c>
      <c r="B885" t="s">
        <v>93</v>
      </c>
      <c r="C885" t="s">
        <v>94</v>
      </c>
      <c r="D885" t="s">
        <v>132</v>
      </c>
      <c r="E885" t="s">
        <v>507</v>
      </c>
      <c r="F885" t="s">
        <v>508</v>
      </c>
      <c r="G885" t="s">
        <v>509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  <c r="AH885">
        <v>1.7563580160179801E-4</v>
      </c>
      <c r="AI885">
        <v>0</v>
      </c>
      <c r="AJ885">
        <v>0</v>
      </c>
      <c r="AK885">
        <v>0</v>
      </c>
      <c r="AL885">
        <v>0</v>
      </c>
      <c r="AM885">
        <v>0</v>
      </c>
      <c r="AN885" t="s">
        <v>2086</v>
      </c>
    </row>
    <row r="886" spans="1:40" x14ac:dyDescent="0.2">
      <c r="A886" t="s">
        <v>2087</v>
      </c>
      <c r="B886" t="s">
        <v>93</v>
      </c>
      <c r="C886" t="s">
        <v>177</v>
      </c>
      <c r="D886" t="s">
        <v>450</v>
      </c>
      <c r="E886" t="s">
        <v>451</v>
      </c>
      <c r="F886" t="s">
        <v>452</v>
      </c>
      <c r="G886" t="s">
        <v>876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  <c r="AH886">
        <v>0</v>
      </c>
      <c r="AI886">
        <v>6.1634801474304404E-5</v>
      </c>
      <c r="AJ886">
        <v>0</v>
      </c>
      <c r="AK886">
        <v>0</v>
      </c>
      <c r="AL886">
        <v>0</v>
      </c>
      <c r="AM886">
        <v>0</v>
      </c>
      <c r="AN886" t="s">
        <v>2088</v>
      </c>
    </row>
    <row r="887" spans="1:40" x14ac:dyDescent="0.2">
      <c r="A887" t="s">
        <v>2089</v>
      </c>
      <c r="B887" t="s">
        <v>93</v>
      </c>
      <c r="C887" t="s">
        <v>94</v>
      </c>
      <c r="D887" t="s">
        <v>132</v>
      </c>
      <c r="E887" t="s">
        <v>1502</v>
      </c>
      <c r="F887" t="s">
        <v>1502</v>
      </c>
      <c r="G887" t="s">
        <v>1502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  <c r="AH887">
        <v>0</v>
      </c>
      <c r="AI887">
        <v>0</v>
      </c>
      <c r="AJ887">
        <v>1.1361312458815199E-4</v>
      </c>
      <c r="AK887">
        <v>0</v>
      </c>
      <c r="AL887">
        <v>0</v>
      </c>
      <c r="AM887">
        <v>0</v>
      </c>
      <c r="AN887" t="s">
        <v>2090</v>
      </c>
    </row>
    <row r="888" spans="1:40" x14ac:dyDescent="0.2">
      <c r="A888" t="s">
        <v>2091</v>
      </c>
      <c r="B888" t="s">
        <v>93</v>
      </c>
      <c r="C888" t="s">
        <v>94</v>
      </c>
      <c r="D888" t="s">
        <v>132</v>
      </c>
      <c r="E888" t="s">
        <v>133</v>
      </c>
      <c r="F888" t="s">
        <v>134</v>
      </c>
      <c r="G888" t="s">
        <v>2092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  <c r="AH888">
        <v>0</v>
      </c>
      <c r="AI888">
        <v>0</v>
      </c>
      <c r="AJ888">
        <v>0</v>
      </c>
      <c r="AK888">
        <v>3.4831069313827898E-4</v>
      </c>
      <c r="AL888">
        <v>0</v>
      </c>
      <c r="AM888">
        <v>0</v>
      </c>
      <c r="AN888" t="s">
        <v>2093</v>
      </c>
    </row>
    <row r="889" spans="1:40" x14ac:dyDescent="0.2">
      <c r="A889" t="s">
        <v>2094</v>
      </c>
      <c r="B889" t="s">
        <v>93</v>
      </c>
      <c r="C889" t="s">
        <v>94</v>
      </c>
      <c r="D889" t="s">
        <v>95</v>
      </c>
      <c r="E889" t="s">
        <v>1631</v>
      </c>
      <c r="F889" t="s">
        <v>1632</v>
      </c>
      <c r="G889" t="s">
        <v>1633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  <c r="AH889">
        <v>0</v>
      </c>
      <c r="AI889">
        <v>0</v>
      </c>
      <c r="AJ889">
        <v>0</v>
      </c>
      <c r="AK889">
        <v>0</v>
      </c>
      <c r="AL889">
        <v>7.5094243275310496E-5</v>
      </c>
      <c r="AM889">
        <v>0</v>
      </c>
      <c r="AN889" t="s">
        <v>2095</v>
      </c>
    </row>
    <row r="890" spans="1:40" x14ac:dyDescent="0.2">
      <c r="A890" t="s">
        <v>2096</v>
      </c>
      <c r="B890" t="s">
        <v>93</v>
      </c>
      <c r="C890" t="s">
        <v>94</v>
      </c>
      <c r="D890" t="s">
        <v>95</v>
      </c>
      <c r="E890" t="s">
        <v>212</v>
      </c>
      <c r="F890" t="s">
        <v>213</v>
      </c>
      <c r="G890" t="s">
        <v>1602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0</v>
      </c>
      <c r="AH890">
        <v>0</v>
      </c>
      <c r="AI890">
        <v>0</v>
      </c>
      <c r="AJ890">
        <v>0</v>
      </c>
      <c r="AK890">
        <v>0</v>
      </c>
      <c r="AL890">
        <v>0</v>
      </c>
      <c r="AM890">
        <v>0.35714285714285698</v>
      </c>
      <c r="AN890" t="s">
        <v>2097</v>
      </c>
    </row>
    <row r="891" spans="1:40" x14ac:dyDescent="0.2">
      <c r="A891" t="s">
        <v>2098</v>
      </c>
      <c r="B891" t="s">
        <v>93</v>
      </c>
      <c r="C891" t="s">
        <v>118</v>
      </c>
      <c r="D891" t="s">
        <v>119</v>
      </c>
      <c r="E891" t="s">
        <v>120</v>
      </c>
      <c r="F891" t="s">
        <v>147</v>
      </c>
      <c r="G891" t="s">
        <v>148</v>
      </c>
      <c r="H891">
        <v>1.2035504738980001E-4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0</v>
      </c>
      <c r="AH891">
        <v>0</v>
      </c>
      <c r="AI891">
        <v>0</v>
      </c>
      <c r="AJ891">
        <v>0</v>
      </c>
      <c r="AK891">
        <v>0</v>
      </c>
      <c r="AL891">
        <v>0</v>
      </c>
      <c r="AM891">
        <v>0</v>
      </c>
      <c r="AN891" t="s">
        <v>2099</v>
      </c>
    </row>
    <row r="892" spans="1:40" x14ac:dyDescent="0.2">
      <c r="A892" t="s">
        <v>2100</v>
      </c>
      <c r="B892" t="s">
        <v>93</v>
      </c>
      <c r="C892" t="s">
        <v>94</v>
      </c>
      <c r="D892" t="s">
        <v>132</v>
      </c>
      <c r="E892" t="s">
        <v>205</v>
      </c>
      <c r="F892" t="s">
        <v>224</v>
      </c>
      <c r="G892" t="s">
        <v>583</v>
      </c>
      <c r="H892">
        <v>0</v>
      </c>
      <c r="I892">
        <v>0</v>
      </c>
      <c r="J892">
        <v>8.9421443262094195E-5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  <c r="AH892">
        <v>0</v>
      </c>
      <c r="AI892">
        <v>0</v>
      </c>
      <c r="AJ892">
        <v>0</v>
      </c>
      <c r="AK892">
        <v>0</v>
      </c>
      <c r="AL892">
        <v>0</v>
      </c>
      <c r="AM892">
        <v>0</v>
      </c>
      <c r="AN892" t="s">
        <v>2101</v>
      </c>
    </row>
    <row r="893" spans="1:40" x14ac:dyDescent="0.2">
      <c r="A893" t="s">
        <v>2102</v>
      </c>
      <c r="B893" t="s">
        <v>93</v>
      </c>
      <c r="C893" t="s">
        <v>94</v>
      </c>
      <c r="D893" t="s">
        <v>95</v>
      </c>
      <c r="E893" t="s">
        <v>212</v>
      </c>
      <c r="F893" t="s">
        <v>213</v>
      </c>
      <c r="G893" t="s">
        <v>1602</v>
      </c>
      <c r="H893">
        <v>0</v>
      </c>
      <c r="I893">
        <v>0</v>
      </c>
      <c r="J893">
        <v>0</v>
      </c>
      <c r="K893">
        <v>1.13549266187867E-4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  <c r="AG893">
        <v>0</v>
      </c>
      <c r="AH893">
        <v>0</v>
      </c>
      <c r="AI893">
        <v>0</v>
      </c>
      <c r="AJ893">
        <v>0</v>
      </c>
      <c r="AK893">
        <v>0</v>
      </c>
      <c r="AL893">
        <v>0</v>
      </c>
      <c r="AM893">
        <v>0</v>
      </c>
      <c r="AN893" t="s">
        <v>2103</v>
      </c>
    </row>
    <row r="894" spans="1:40" x14ac:dyDescent="0.2">
      <c r="A894" t="s">
        <v>2104</v>
      </c>
      <c r="B894" t="s">
        <v>93</v>
      </c>
      <c r="C894" t="s">
        <v>94</v>
      </c>
      <c r="D894" t="s">
        <v>132</v>
      </c>
      <c r="E894" t="s">
        <v>133</v>
      </c>
      <c r="F894" t="s">
        <v>134</v>
      </c>
      <c r="G894" t="s">
        <v>279</v>
      </c>
      <c r="H894">
        <v>0</v>
      </c>
      <c r="I894">
        <v>0</v>
      </c>
      <c r="J894">
        <v>0</v>
      </c>
      <c r="K894">
        <v>0</v>
      </c>
      <c r="L894">
        <v>1.49818345256377E-4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0</v>
      </c>
      <c r="AM894">
        <v>0</v>
      </c>
      <c r="AN894" t="s">
        <v>2105</v>
      </c>
    </row>
    <row r="895" spans="1:40" x14ac:dyDescent="0.2">
      <c r="A895" t="s">
        <v>2106</v>
      </c>
      <c r="B895" t="s">
        <v>93</v>
      </c>
      <c r="C895" t="s">
        <v>118</v>
      </c>
      <c r="D895" t="s">
        <v>119</v>
      </c>
      <c r="E895" t="s">
        <v>120</v>
      </c>
      <c r="F895" t="s">
        <v>147</v>
      </c>
      <c r="G895" t="s">
        <v>148</v>
      </c>
      <c r="H895">
        <v>0</v>
      </c>
      <c r="I895">
        <v>0</v>
      </c>
      <c r="J895">
        <v>0</v>
      </c>
      <c r="K895">
        <v>0</v>
      </c>
      <c r="L895">
        <v>7.4909172628188298E-5</v>
      </c>
      <c r="M895">
        <v>0</v>
      </c>
      <c r="N895">
        <v>0</v>
      </c>
      <c r="O895">
        <v>1.00852201099289E-4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0</v>
      </c>
      <c r="AM895">
        <v>0</v>
      </c>
      <c r="AN895" t="s">
        <v>2107</v>
      </c>
    </row>
    <row r="896" spans="1:40" x14ac:dyDescent="0.2">
      <c r="A896" t="s">
        <v>2108</v>
      </c>
      <c r="B896" t="s">
        <v>93</v>
      </c>
      <c r="C896" t="s">
        <v>1557</v>
      </c>
      <c r="D896" t="s">
        <v>1557</v>
      </c>
      <c r="E896" t="s">
        <v>1557</v>
      </c>
      <c r="F896" t="s">
        <v>1557</v>
      </c>
      <c r="G896" t="s">
        <v>1557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1.7842804888928499E-4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0</v>
      </c>
      <c r="AH896">
        <v>0</v>
      </c>
      <c r="AI896">
        <v>0</v>
      </c>
      <c r="AJ896">
        <v>0</v>
      </c>
      <c r="AK896">
        <v>0</v>
      </c>
      <c r="AL896">
        <v>0</v>
      </c>
      <c r="AM896">
        <v>0</v>
      </c>
      <c r="AN896" t="s">
        <v>2109</v>
      </c>
    </row>
    <row r="897" spans="1:40" x14ac:dyDescent="0.2">
      <c r="A897" t="s">
        <v>2110</v>
      </c>
      <c r="B897" t="s">
        <v>93</v>
      </c>
      <c r="C897" t="s">
        <v>101</v>
      </c>
      <c r="D897" t="s">
        <v>1417</v>
      </c>
      <c r="E897" t="s">
        <v>2111</v>
      </c>
      <c r="F897" t="s">
        <v>2112</v>
      </c>
      <c r="G897" t="s">
        <v>2113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1.7842804888928499E-4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0</v>
      </c>
      <c r="AH897">
        <v>0</v>
      </c>
      <c r="AI897">
        <v>0</v>
      </c>
      <c r="AJ897">
        <v>0</v>
      </c>
      <c r="AK897">
        <v>0</v>
      </c>
      <c r="AL897">
        <v>0</v>
      </c>
      <c r="AM897">
        <v>0</v>
      </c>
      <c r="AN897" t="s">
        <v>2114</v>
      </c>
    </row>
    <row r="898" spans="1:40" x14ac:dyDescent="0.2">
      <c r="A898" t="s">
        <v>2115</v>
      </c>
      <c r="B898" t="s">
        <v>93</v>
      </c>
      <c r="C898" t="s">
        <v>1557</v>
      </c>
      <c r="D898" t="s">
        <v>1557</v>
      </c>
      <c r="E898" t="s">
        <v>1557</v>
      </c>
      <c r="F898" t="s">
        <v>1557</v>
      </c>
      <c r="G898" t="s">
        <v>1557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1.7842804888928499E-4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0</v>
      </c>
      <c r="AH898">
        <v>0</v>
      </c>
      <c r="AI898">
        <v>0</v>
      </c>
      <c r="AJ898">
        <v>0</v>
      </c>
      <c r="AK898">
        <v>0</v>
      </c>
      <c r="AL898">
        <v>0</v>
      </c>
      <c r="AM898">
        <v>0</v>
      </c>
      <c r="AN898" t="s">
        <v>2116</v>
      </c>
    </row>
    <row r="899" spans="1:40" x14ac:dyDescent="0.2">
      <c r="A899" t="s">
        <v>2117</v>
      </c>
      <c r="B899" t="s">
        <v>93</v>
      </c>
      <c r="C899" t="s">
        <v>1557</v>
      </c>
      <c r="D899" t="s">
        <v>1557</v>
      </c>
      <c r="E899" t="s">
        <v>1557</v>
      </c>
      <c r="F899" t="s">
        <v>1557</v>
      </c>
      <c r="G899" t="s">
        <v>1557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1.7842804888928499E-4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0</v>
      </c>
      <c r="AH899">
        <v>0</v>
      </c>
      <c r="AI899">
        <v>0</v>
      </c>
      <c r="AJ899">
        <v>0</v>
      </c>
      <c r="AK899">
        <v>0</v>
      </c>
      <c r="AL899">
        <v>0</v>
      </c>
      <c r="AM899">
        <v>0</v>
      </c>
      <c r="AN899" t="s">
        <v>2118</v>
      </c>
    </row>
    <row r="900" spans="1:40" x14ac:dyDescent="0.2">
      <c r="A900" t="s">
        <v>2119</v>
      </c>
      <c r="B900" t="s">
        <v>93</v>
      </c>
      <c r="C900" t="s">
        <v>101</v>
      </c>
      <c r="D900" t="s">
        <v>1417</v>
      </c>
      <c r="E900" t="s">
        <v>2111</v>
      </c>
      <c r="F900" t="s">
        <v>2112</v>
      </c>
      <c r="G900" t="s">
        <v>2113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1.7842804888928499E-4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0</v>
      </c>
      <c r="AM900">
        <v>0</v>
      </c>
      <c r="AN900" t="s">
        <v>2120</v>
      </c>
    </row>
    <row r="901" spans="1:40" x14ac:dyDescent="0.2">
      <c r="A901" t="s">
        <v>2121</v>
      </c>
      <c r="B901" t="s">
        <v>93</v>
      </c>
      <c r="C901" t="s">
        <v>1557</v>
      </c>
      <c r="D901" t="s">
        <v>1557</v>
      </c>
      <c r="E901" t="s">
        <v>1557</v>
      </c>
      <c r="F901" t="s">
        <v>1557</v>
      </c>
      <c r="G901" t="s">
        <v>1557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1.06465092757712E-4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0</v>
      </c>
      <c r="AM901">
        <v>0</v>
      </c>
      <c r="AN901" t="s">
        <v>2122</v>
      </c>
    </row>
    <row r="902" spans="1:40" x14ac:dyDescent="0.2">
      <c r="A902" t="s">
        <v>2123</v>
      </c>
      <c r="B902" t="s">
        <v>93</v>
      </c>
      <c r="C902" t="s">
        <v>1557</v>
      </c>
      <c r="D902" t="s">
        <v>1557</v>
      </c>
      <c r="E902" t="s">
        <v>1557</v>
      </c>
      <c r="F902" t="s">
        <v>1557</v>
      </c>
      <c r="G902" t="s">
        <v>1557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1.06465092757712E-4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0</v>
      </c>
      <c r="AH902">
        <v>0</v>
      </c>
      <c r="AI902">
        <v>0</v>
      </c>
      <c r="AJ902">
        <v>0</v>
      </c>
      <c r="AK902">
        <v>0</v>
      </c>
      <c r="AL902">
        <v>0</v>
      </c>
      <c r="AM902">
        <v>0</v>
      </c>
      <c r="AN902" t="s">
        <v>2124</v>
      </c>
    </row>
    <row r="903" spans="1:40" x14ac:dyDescent="0.2">
      <c r="A903" t="s">
        <v>2125</v>
      </c>
      <c r="B903" t="s">
        <v>93</v>
      </c>
      <c r="C903" t="s">
        <v>94</v>
      </c>
      <c r="D903" t="s">
        <v>132</v>
      </c>
      <c r="E903" t="s">
        <v>231</v>
      </c>
      <c r="F903" t="s">
        <v>232</v>
      </c>
      <c r="G903" t="s">
        <v>233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1.41213019840429E-4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0</v>
      </c>
      <c r="AH903">
        <v>0</v>
      </c>
      <c r="AI903">
        <v>0</v>
      </c>
      <c r="AJ903">
        <v>0</v>
      </c>
      <c r="AK903">
        <v>0</v>
      </c>
      <c r="AL903">
        <v>0</v>
      </c>
      <c r="AM903">
        <v>0</v>
      </c>
      <c r="AN903" t="s">
        <v>2126</v>
      </c>
    </row>
    <row r="904" spans="1:40" x14ac:dyDescent="0.2">
      <c r="A904" t="s">
        <v>2127</v>
      </c>
      <c r="B904" t="s">
        <v>93</v>
      </c>
      <c r="C904" t="s">
        <v>1557</v>
      </c>
      <c r="D904" t="s">
        <v>1557</v>
      </c>
      <c r="E904" t="s">
        <v>1557</v>
      </c>
      <c r="F904" t="s">
        <v>1557</v>
      </c>
      <c r="G904" t="s">
        <v>1557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1.41213019840429E-4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0</v>
      </c>
      <c r="AH904">
        <v>0</v>
      </c>
      <c r="AI904">
        <v>0</v>
      </c>
      <c r="AJ904">
        <v>0</v>
      </c>
      <c r="AK904">
        <v>0</v>
      </c>
      <c r="AL904">
        <v>0</v>
      </c>
      <c r="AM904">
        <v>0</v>
      </c>
      <c r="AN904" t="s">
        <v>2128</v>
      </c>
    </row>
    <row r="905" spans="1:40" x14ac:dyDescent="0.2">
      <c r="A905" t="s">
        <v>2129</v>
      </c>
      <c r="B905" t="s">
        <v>93</v>
      </c>
      <c r="C905" t="s">
        <v>94</v>
      </c>
      <c r="D905" t="s">
        <v>95</v>
      </c>
      <c r="E905" t="s">
        <v>96</v>
      </c>
      <c r="F905" t="s">
        <v>1883</v>
      </c>
      <c r="G905" t="s">
        <v>2130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1.41213019840429E-4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  <c r="AH905">
        <v>0</v>
      </c>
      <c r="AI905">
        <v>0</v>
      </c>
      <c r="AJ905">
        <v>0</v>
      </c>
      <c r="AK905">
        <v>0</v>
      </c>
      <c r="AL905">
        <v>0</v>
      </c>
      <c r="AM905">
        <v>0</v>
      </c>
      <c r="AN905" t="s">
        <v>2131</v>
      </c>
    </row>
    <row r="906" spans="1:40" x14ac:dyDescent="0.2">
      <c r="A906" t="s">
        <v>2132</v>
      </c>
      <c r="B906" t="s">
        <v>93</v>
      </c>
      <c r="C906" t="s">
        <v>1557</v>
      </c>
      <c r="D906" t="s">
        <v>1557</v>
      </c>
      <c r="E906" t="s">
        <v>1557</v>
      </c>
      <c r="F906" t="s">
        <v>1557</v>
      </c>
      <c r="G906" t="s">
        <v>1557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1.41213019840429E-4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  <c r="AH906">
        <v>0</v>
      </c>
      <c r="AI906">
        <v>0</v>
      </c>
      <c r="AJ906">
        <v>0</v>
      </c>
      <c r="AK906">
        <v>0</v>
      </c>
      <c r="AL906">
        <v>0</v>
      </c>
      <c r="AM906">
        <v>0</v>
      </c>
      <c r="AN906" t="s">
        <v>2133</v>
      </c>
    </row>
    <row r="907" spans="1:40" x14ac:dyDescent="0.2">
      <c r="A907" t="s">
        <v>2134</v>
      </c>
      <c r="B907" t="s">
        <v>93</v>
      </c>
      <c r="C907" t="s">
        <v>94</v>
      </c>
      <c r="D907" t="s">
        <v>132</v>
      </c>
      <c r="E907" t="s">
        <v>205</v>
      </c>
      <c r="F907" t="s">
        <v>260</v>
      </c>
      <c r="G907" t="s">
        <v>261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1.41213019840429E-4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0</v>
      </c>
      <c r="AM907">
        <v>0</v>
      </c>
      <c r="AN907" t="s">
        <v>2135</v>
      </c>
    </row>
    <row r="908" spans="1:40" x14ac:dyDescent="0.2">
      <c r="A908" t="s">
        <v>2136</v>
      </c>
      <c r="B908" t="s">
        <v>93</v>
      </c>
      <c r="C908" t="s">
        <v>101</v>
      </c>
      <c r="D908" t="s">
        <v>2016</v>
      </c>
      <c r="E908" t="s">
        <v>2016</v>
      </c>
      <c r="F908" t="s">
        <v>2016</v>
      </c>
      <c r="G908" t="s">
        <v>2016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1.41213019840429E-4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  <c r="AH908">
        <v>0</v>
      </c>
      <c r="AI908">
        <v>0</v>
      </c>
      <c r="AJ908">
        <v>0</v>
      </c>
      <c r="AK908">
        <v>0</v>
      </c>
      <c r="AL908">
        <v>0</v>
      </c>
      <c r="AM908">
        <v>0</v>
      </c>
      <c r="AN908" t="s">
        <v>2137</v>
      </c>
    </row>
    <row r="909" spans="1:40" x14ac:dyDescent="0.2">
      <c r="A909" t="s">
        <v>2138</v>
      </c>
      <c r="B909" t="s">
        <v>93</v>
      </c>
      <c r="C909" t="s">
        <v>94</v>
      </c>
      <c r="D909" t="s">
        <v>95</v>
      </c>
      <c r="E909" t="s">
        <v>543</v>
      </c>
      <c r="F909" t="s">
        <v>544</v>
      </c>
      <c r="G909" t="s">
        <v>544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1.41213019840429E-4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0</v>
      </c>
      <c r="AM909">
        <v>0</v>
      </c>
      <c r="AN909" t="s">
        <v>2139</v>
      </c>
    </row>
    <row r="910" spans="1:40" x14ac:dyDescent="0.2">
      <c r="A910" t="s">
        <v>2140</v>
      </c>
      <c r="B910" t="s">
        <v>93</v>
      </c>
      <c r="C910" t="s">
        <v>101</v>
      </c>
      <c r="D910" t="s">
        <v>1417</v>
      </c>
      <c r="E910" t="s">
        <v>2111</v>
      </c>
      <c r="F910" t="s">
        <v>2112</v>
      </c>
      <c r="G910" t="s">
        <v>2113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1.41213019840429E-4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  <c r="AH910">
        <v>0</v>
      </c>
      <c r="AI910">
        <v>0</v>
      </c>
      <c r="AJ910">
        <v>0</v>
      </c>
      <c r="AK910">
        <v>0</v>
      </c>
      <c r="AL910">
        <v>0</v>
      </c>
      <c r="AM910">
        <v>0</v>
      </c>
      <c r="AN910" t="s">
        <v>2141</v>
      </c>
    </row>
    <row r="911" spans="1:40" x14ac:dyDescent="0.2">
      <c r="A911" t="s">
        <v>2142</v>
      </c>
      <c r="B911" t="s">
        <v>93</v>
      </c>
      <c r="C911" t="s">
        <v>94</v>
      </c>
      <c r="D911" t="s">
        <v>132</v>
      </c>
      <c r="E911" t="s">
        <v>577</v>
      </c>
      <c r="F911" t="s">
        <v>578</v>
      </c>
      <c r="G911" t="s">
        <v>578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9.6075323053273806E-5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0</v>
      </c>
      <c r="AH911">
        <v>0</v>
      </c>
      <c r="AI911">
        <v>0</v>
      </c>
      <c r="AJ911">
        <v>0</v>
      </c>
      <c r="AK911">
        <v>0</v>
      </c>
      <c r="AL911">
        <v>0</v>
      </c>
      <c r="AM911">
        <v>0</v>
      </c>
      <c r="AN911" t="s">
        <v>2143</v>
      </c>
    </row>
    <row r="912" spans="1:40" x14ac:dyDescent="0.2">
      <c r="A912" t="s">
        <v>2144</v>
      </c>
      <c r="B912" t="s">
        <v>93</v>
      </c>
      <c r="C912" t="s">
        <v>94</v>
      </c>
      <c r="D912" t="s">
        <v>132</v>
      </c>
      <c r="E912" t="s">
        <v>133</v>
      </c>
      <c r="F912" t="s">
        <v>134</v>
      </c>
      <c r="G912" t="s">
        <v>138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9.6075323053273806E-5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0</v>
      </c>
      <c r="AH912">
        <v>0</v>
      </c>
      <c r="AI912">
        <v>0</v>
      </c>
      <c r="AJ912">
        <v>0</v>
      </c>
      <c r="AK912">
        <v>0</v>
      </c>
      <c r="AL912">
        <v>0</v>
      </c>
      <c r="AM912">
        <v>0</v>
      </c>
      <c r="AN912" t="s">
        <v>2145</v>
      </c>
    </row>
    <row r="913" spans="1:40" x14ac:dyDescent="0.2">
      <c r="A913" t="s">
        <v>2146</v>
      </c>
      <c r="B913" t="s">
        <v>93</v>
      </c>
      <c r="C913" t="s">
        <v>1557</v>
      </c>
      <c r="D913" t="s">
        <v>1557</v>
      </c>
      <c r="E913" t="s">
        <v>1557</v>
      </c>
      <c r="F913" t="s">
        <v>1557</v>
      </c>
      <c r="G913" t="s">
        <v>1557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9.6075323053273806E-5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  <c r="AH913">
        <v>0</v>
      </c>
      <c r="AI913">
        <v>0</v>
      </c>
      <c r="AJ913">
        <v>0</v>
      </c>
      <c r="AK913">
        <v>0</v>
      </c>
      <c r="AL913">
        <v>0</v>
      </c>
      <c r="AM913">
        <v>0</v>
      </c>
      <c r="AN913" t="s">
        <v>2147</v>
      </c>
    </row>
    <row r="914" spans="1:40" x14ac:dyDescent="0.2">
      <c r="A914" t="s">
        <v>2148</v>
      </c>
      <c r="B914" t="s">
        <v>93</v>
      </c>
      <c r="C914" t="s">
        <v>94</v>
      </c>
      <c r="D914" t="s">
        <v>132</v>
      </c>
      <c r="E914" t="s">
        <v>205</v>
      </c>
      <c r="F914" t="s">
        <v>224</v>
      </c>
      <c r="G914" t="s">
        <v>754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1.6752523348829401E-4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  <c r="AH914">
        <v>0</v>
      </c>
      <c r="AI914">
        <v>0</v>
      </c>
      <c r="AJ914">
        <v>0</v>
      </c>
      <c r="AK914">
        <v>0</v>
      </c>
      <c r="AL914">
        <v>0</v>
      </c>
      <c r="AM914">
        <v>0</v>
      </c>
      <c r="AN914" t="s">
        <v>2149</v>
      </c>
    </row>
    <row r="915" spans="1:40" x14ac:dyDescent="0.2">
      <c r="A915" t="s">
        <v>2150</v>
      </c>
      <c r="B915" t="s">
        <v>93</v>
      </c>
      <c r="C915" t="s">
        <v>94</v>
      </c>
      <c r="D915" t="s">
        <v>132</v>
      </c>
      <c r="E915" t="s">
        <v>205</v>
      </c>
      <c r="F915" t="s">
        <v>224</v>
      </c>
      <c r="G915" t="s">
        <v>556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8.8796146247252896E-5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0</v>
      </c>
      <c r="AM915">
        <v>0</v>
      </c>
      <c r="AN915" t="s">
        <v>2151</v>
      </c>
    </row>
    <row r="916" spans="1:40" x14ac:dyDescent="0.2">
      <c r="A916" t="s">
        <v>2152</v>
      </c>
      <c r="B916" t="s">
        <v>93</v>
      </c>
      <c r="C916" t="s">
        <v>94</v>
      </c>
      <c r="D916" t="s">
        <v>132</v>
      </c>
      <c r="E916" t="s">
        <v>205</v>
      </c>
      <c r="F916" t="s">
        <v>1015</v>
      </c>
      <c r="G916" t="s">
        <v>1412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8.8796146247252896E-5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  <c r="AG916">
        <v>0</v>
      </c>
      <c r="AH916">
        <v>0</v>
      </c>
      <c r="AI916">
        <v>0</v>
      </c>
      <c r="AJ916">
        <v>0</v>
      </c>
      <c r="AK916">
        <v>0</v>
      </c>
      <c r="AL916">
        <v>0</v>
      </c>
      <c r="AM916">
        <v>0</v>
      </c>
      <c r="AN916" t="s">
        <v>2153</v>
      </c>
    </row>
    <row r="917" spans="1:40" x14ac:dyDescent="0.2">
      <c r="A917" t="s">
        <v>2154</v>
      </c>
      <c r="B917" t="s">
        <v>93</v>
      </c>
      <c r="C917" t="s">
        <v>118</v>
      </c>
      <c r="D917" t="s">
        <v>119</v>
      </c>
      <c r="E917" t="s">
        <v>120</v>
      </c>
      <c r="F917" t="s">
        <v>147</v>
      </c>
      <c r="G917" t="s">
        <v>148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8.8796146247252896E-5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0</v>
      </c>
      <c r="AH917">
        <v>0</v>
      </c>
      <c r="AI917">
        <v>0</v>
      </c>
      <c r="AJ917">
        <v>0</v>
      </c>
      <c r="AK917">
        <v>0</v>
      </c>
      <c r="AL917">
        <v>0</v>
      </c>
      <c r="AM917">
        <v>0</v>
      </c>
      <c r="AN917" t="s">
        <v>2155</v>
      </c>
    </row>
    <row r="918" spans="1:40" x14ac:dyDescent="0.2">
      <c r="A918" t="s">
        <v>2156</v>
      </c>
      <c r="B918" t="s">
        <v>93</v>
      </c>
      <c r="C918" t="s">
        <v>94</v>
      </c>
      <c r="D918" t="s">
        <v>132</v>
      </c>
      <c r="E918" t="s">
        <v>205</v>
      </c>
      <c r="F918" t="s">
        <v>224</v>
      </c>
      <c r="G918" t="s">
        <v>556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1.17357117709189E-4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0</v>
      </c>
      <c r="AM918">
        <v>0</v>
      </c>
      <c r="AN918" t="s">
        <v>2157</v>
      </c>
    </row>
    <row r="919" spans="1:40" x14ac:dyDescent="0.2">
      <c r="A919" t="s">
        <v>2158</v>
      </c>
      <c r="B919" t="s">
        <v>93</v>
      </c>
      <c r="C919" t="s">
        <v>94</v>
      </c>
      <c r="D919" t="s">
        <v>95</v>
      </c>
      <c r="E919" t="s">
        <v>543</v>
      </c>
      <c r="F919" t="s">
        <v>544</v>
      </c>
      <c r="G919" t="s">
        <v>544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4.87092060399416E-4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0</v>
      </c>
      <c r="AM919">
        <v>0</v>
      </c>
      <c r="AN919" t="s">
        <v>2159</v>
      </c>
    </row>
    <row r="920" spans="1:40" x14ac:dyDescent="0.2">
      <c r="A920" t="s">
        <v>2160</v>
      </c>
      <c r="B920" t="s">
        <v>93</v>
      </c>
      <c r="C920" t="s">
        <v>94</v>
      </c>
      <c r="D920" t="s">
        <v>132</v>
      </c>
      <c r="E920" t="s">
        <v>205</v>
      </c>
      <c r="F920" t="s">
        <v>206</v>
      </c>
      <c r="G920" t="s">
        <v>386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2.7286990927075501E-4</v>
      </c>
      <c r="AC920">
        <v>0</v>
      </c>
      <c r="AD920">
        <v>0</v>
      </c>
      <c r="AE920">
        <v>0</v>
      </c>
      <c r="AF920">
        <v>0</v>
      </c>
      <c r="AG920">
        <v>0</v>
      </c>
      <c r="AH920">
        <v>0</v>
      </c>
      <c r="AI920">
        <v>0</v>
      </c>
      <c r="AJ920">
        <v>0</v>
      </c>
      <c r="AK920">
        <v>0</v>
      </c>
      <c r="AL920">
        <v>0</v>
      </c>
      <c r="AM920">
        <v>0</v>
      </c>
      <c r="AN920" t="s">
        <v>2161</v>
      </c>
    </row>
    <row r="921" spans="1:40" x14ac:dyDescent="0.2">
      <c r="A921" t="s">
        <v>2162</v>
      </c>
      <c r="B921" t="s">
        <v>93</v>
      </c>
      <c r="C921" t="s">
        <v>94</v>
      </c>
      <c r="D921" t="s">
        <v>132</v>
      </c>
      <c r="E921" t="s">
        <v>205</v>
      </c>
      <c r="F921" t="s">
        <v>206</v>
      </c>
      <c r="G921" t="s">
        <v>207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2.7286990927075501E-4</v>
      </c>
      <c r="AC921">
        <v>0</v>
      </c>
      <c r="AD921">
        <v>0</v>
      </c>
      <c r="AE921">
        <v>0</v>
      </c>
      <c r="AF921">
        <v>0</v>
      </c>
      <c r="AG921">
        <v>0</v>
      </c>
      <c r="AH921">
        <v>0</v>
      </c>
      <c r="AI921">
        <v>0</v>
      </c>
      <c r="AJ921">
        <v>0</v>
      </c>
      <c r="AK921">
        <v>0</v>
      </c>
      <c r="AL921">
        <v>0</v>
      </c>
      <c r="AM921">
        <v>0</v>
      </c>
      <c r="AN921" t="s">
        <v>2163</v>
      </c>
    </row>
    <row r="922" spans="1:40" x14ac:dyDescent="0.2">
      <c r="A922" t="s">
        <v>2164</v>
      </c>
      <c r="B922" t="s">
        <v>93</v>
      </c>
      <c r="C922" t="s">
        <v>94</v>
      </c>
      <c r="D922" t="s">
        <v>132</v>
      </c>
      <c r="E922" t="s">
        <v>133</v>
      </c>
      <c r="F922" t="s">
        <v>526</v>
      </c>
      <c r="G922" t="s">
        <v>527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1.3524936601859699E-4</v>
      </c>
      <c r="AD922">
        <v>0</v>
      </c>
      <c r="AE922">
        <v>0</v>
      </c>
      <c r="AF922">
        <v>0</v>
      </c>
      <c r="AG922">
        <v>0</v>
      </c>
      <c r="AH922">
        <v>0</v>
      </c>
      <c r="AI922">
        <v>0</v>
      </c>
      <c r="AJ922">
        <v>0</v>
      </c>
      <c r="AK922">
        <v>0</v>
      </c>
      <c r="AL922">
        <v>0</v>
      </c>
      <c r="AM922">
        <v>0</v>
      </c>
      <c r="AN922" t="s">
        <v>2165</v>
      </c>
    </row>
    <row r="923" spans="1:40" x14ac:dyDescent="0.2">
      <c r="A923" t="s">
        <v>2166</v>
      </c>
      <c r="B923" t="s">
        <v>93</v>
      </c>
      <c r="C923" t="s">
        <v>1557</v>
      </c>
      <c r="D923" t="s">
        <v>1557</v>
      </c>
      <c r="E923" t="s">
        <v>1557</v>
      </c>
      <c r="F923" t="s">
        <v>1557</v>
      </c>
      <c r="G923" t="s">
        <v>1557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1.2259409096481501E-4</v>
      </c>
      <c r="AE923">
        <v>0</v>
      </c>
      <c r="AF923">
        <v>0</v>
      </c>
      <c r="AG923">
        <v>0</v>
      </c>
      <c r="AH923">
        <v>0</v>
      </c>
      <c r="AI923">
        <v>0</v>
      </c>
      <c r="AJ923">
        <v>0</v>
      </c>
      <c r="AK923">
        <v>0</v>
      </c>
      <c r="AL923">
        <v>0</v>
      </c>
      <c r="AM923">
        <v>0</v>
      </c>
      <c r="AN923" t="s">
        <v>2167</v>
      </c>
    </row>
    <row r="924" spans="1:40" x14ac:dyDescent="0.2">
      <c r="A924" t="s">
        <v>2168</v>
      </c>
      <c r="B924" t="s">
        <v>93</v>
      </c>
      <c r="C924" t="s">
        <v>1557</v>
      </c>
      <c r="D924" t="s">
        <v>1557</v>
      </c>
      <c r="E924" t="s">
        <v>1557</v>
      </c>
      <c r="F924" t="s">
        <v>1557</v>
      </c>
      <c r="G924" t="s">
        <v>1557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7.8853470538372099E-5</v>
      </c>
      <c r="AH924">
        <v>0</v>
      </c>
      <c r="AI924">
        <v>0</v>
      </c>
      <c r="AJ924">
        <v>0</v>
      </c>
      <c r="AK924">
        <v>0</v>
      </c>
      <c r="AL924">
        <v>0</v>
      </c>
      <c r="AM924">
        <v>0</v>
      </c>
      <c r="AN924" t="s">
        <v>2169</v>
      </c>
    </row>
    <row r="925" spans="1:40" x14ac:dyDescent="0.2">
      <c r="A925" t="s">
        <v>2170</v>
      </c>
      <c r="B925" t="s">
        <v>93</v>
      </c>
      <c r="C925" t="s">
        <v>94</v>
      </c>
      <c r="D925" t="s">
        <v>132</v>
      </c>
      <c r="E925" t="s">
        <v>1289</v>
      </c>
      <c r="F925" t="s">
        <v>1290</v>
      </c>
      <c r="G925" t="s">
        <v>1290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7.8853470538372099E-5</v>
      </c>
      <c r="AH925">
        <v>0</v>
      </c>
      <c r="AI925">
        <v>0</v>
      </c>
      <c r="AJ925">
        <v>0</v>
      </c>
      <c r="AK925">
        <v>0</v>
      </c>
      <c r="AL925">
        <v>0</v>
      </c>
      <c r="AM925">
        <v>0</v>
      </c>
      <c r="AN925" t="s">
        <v>2171</v>
      </c>
    </row>
    <row r="926" spans="1:40" x14ac:dyDescent="0.2">
      <c r="A926" t="s">
        <v>2172</v>
      </c>
      <c r="B926" t="s">
        <v>93</v>
      </c>
      <c r="C926" t="s">
        <v>94</v>
      </c>
      <c r="D926" t="s">
        <v>132</v>
      </c>
      <c r="E926" t="s">
        <v>205</v>
      </c>
      <c r="F926" t="s">
        <v>224</v>
      </c>
      <c r="G926" t="s">
        <v>583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7.8853470538372099E-5</v>
      </c>
      <c r="AH926">
        <v>0</v>
      </c>
      <c r="AI926">
        <v>0</v>
      </c>
      <c r="AJ926">
        <v>0</v>
      </c>
      <c r="AK926">
        <v>0</v>
      </c>
      <c r="AL926">
        <v>0</v>
      </c>
      <c r="AM926">
        <v>0</v>
      </c>
      <c r="AN926" t="s">
        <v>2173</v>
      </c>
    </row>
    <row r="927" spans="1:40" x14ac:dyDescent="0.2">
      <c r="A927" t="s">
        <v>2174</v>
      </c>
      <c r="B927" t="s">
        <v>93</v>
      </c>
      <c r="C927" t="s">
        <v>94</v>
      </c>
      <c r="D927" t="s">
        <v>132</v>
      </c>
      <c r="E927" t="s">
        <v>133</v>
      </c>
      <c r="F927" t="s">
        <v>134</v>
      </c>
      <c r="G927" t="s">
        <v>236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  <c r="AG927">
        <v>7.8853470538372099E-5</v>
      </c>
      <c r="AH927">
        <v>0</v>
      </c>
      <c r="AI927">
        <v>0</v>
      </c>
      <c r="AJ927">
        <v>0</v>
      </c>
      <c r="AK927">
        <v>0</v>
      </c>
      <c r="AL927">
        <v>0</v>
      </c>
      <c r="AM927">
        <v>0</v>
      </c>
      <c r="AN927" t="s">
        <v>2175</v>
      </c>
    </row>
    <row r="928" spans="1:40" x14ac:dyDescent="0.2">
      <c r="A928" t="s">
        <v>2176</v>
      </c>
      <c r="B928" t="s">
        <v>93</v>
      </c>
      <c r="C928" t="s">
        <v>94</v>
      </c>
      <c r="D928" t="s">
        <v>132</v>
      </c>
      <c r="E928" t="s">
        <v>205</v>
      </c>
      <c r="F928" t="s">
        <v>206</v>
      </c>
      <c r="G928" t="s">
        <v>386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1.4050864128143899E-4</v>
      </c>
      <c r="AI928">
        <v>0</v>
      </c>
      <c r="AJ928">
        <v>0</v>
      </c>
      <c r="AK928">
        <v>0</v>
      </c>
      <c r="AL928">
        <v>0</v>
      </c>
      <c r="AM928">
        <v>0</v>
      </c>
      <c r="AN928" t="s">
        <v>2177</v>
      </c>
    </row>
    <row r="929" spans="1:40" x14ac:dyDescent="0.2">
      <c r="A929" t="s">
        <v>2178</v>
      </c>
      <c r="B929" t="s">
        <v>93</v>
      </c>
      <c r="C929" t="s">
        <v>101</v>
      </c>
      <c r="D929" t="s">
        <v>2016</v>
      </c>
      <c r="E929" t="s">
        <v>2016</v>
      </c>
      <c r="F929" t="s">
        <v>2016</v>
      </c>
      <c r="G929" t="s">
        <v>2016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1.4050864128143899E-4</v>
      </c>
      <c r="AI929">
        <v>0</v>
      </c>
      <c r="AJ929">
        <v>0</v>
      </c>
      <c r="AK929">
        <v>0</v>
      </c>
      <c r="AL929">
        <v>0</v>
      </c>
      <c r="AM929">
        <v>0</v>
      </c>
      <c r="AN929" t="s">
        <v>2179</v>
      </c>
    </row>
    <row r="930" spans="1:40" x14ac:dyDescent="0.2">
      <c r="A930" t="s">
        <v>2180</v>
      </c>
      <c r="B930" t="s">
        <v>93</v>
      </c>
      <c r="C930" t="s">
        <v>94</v>
      </c>
      <c r="D930" t="s">
        <v>132</v>
      </c>
      <c r="E930" t="s">
        <v>205</v>
      </c>
      <c r="F930" t="s">
        <v>687</v>
      </c>
      <c r="G930" t="s">
        <v>688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0</v>
      </c>
      <c r="AI930">
        <v>0</v>
      </c>
      <c r="AJ930">
        <v>9.0890499670521897E-5</v>
      </c>
      <c r="AK930">
        <v>0</v>
      </c>
      <c r="AL930">
        <v>0</v>
      </c>
      <c r="AM930">
        <v>0</v>
      </c>
      <c r="AN930" t="s">
        <v>2181</v>
      </c>
    </row>
    <row r="931" spans="1:40" x14ac:dyDescent="0.2">
      <c r="A931" t="s">
        <v>2182</v>
      </c>
      <c r="B931" t="s">
        <v>93</v>
      </c>
      <c r="C931" t="s">
        <v>118</v>
      </c>
      <c r="D931" t="s">
        <v>119</v>
      </c>
      <c r="E931" t="s">
        <v>120</v>
      </c>
      <c r="F931" t="s">
        <v>147</v>
      </c>
      <c r="G931" t="s">
        <v>148</v>
      </c>
      <c r="H931">
        <v>0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  <c r="AH931">
        <v>0</v>
      </c>
      <c r="AI931">
        <v>0</v>
      </c>
      <c r="AJ931">
        <v>9.0890499670521897E-5</v>
      </c>
      <c r="AK931">
        <v>0</v>
      </c>
      <c r="AL931">
        <v>0</v>
      </c>
      <c r="AM931">
        <v>0</v>
      </c>
      <c r="AN931" t="s">
        <v>2183</v>
      </c>
    </row>
    <row r="932" spans="1:40" x14ac:dyDescent="0.2">
      <c r="A932" t="s">
        <v>2184</v>
      </c>
      <c r="B932" t="s">
        <v>93</v>
      </c>
      <c r="C932" t="s">
        <v>94</v>
      </c>
      <c r="D932" t="s">
        <v>132</v>
      </c>
      <c r="E932" t="s">
        <v>133</v>
      </c>
      <c r="F932" t="s">
        <v>134</v>
      </c>
      <c r="G932" t="s">
        <v>349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0</v>
      </c>
      <c r="AH932">
        <v>0</v>
      </c>
      <c r="AI932">
        <v>0</v>
      </c>
      <c r="AJ932">
        <v>9.0890499670521897E-5</v>
      </c>
      <c r="AK932">
        <v>0</v>
      </c>
      <c r="AL932">
        <v>0</v>
      </c>
      <c r="AM932">
        <v>0</v>
      </c>
      <c r="AN932" t="s">
        <v>2185</v>
      </c>
    </row>
    <row r="933" spans="1:40" x14ac:dyDescent="0.2">
      <c r="A933" t="s">
        <v>2186</v>
      </c>
      <c r="B933" t="s">
        <v>93</v>
      </c>
      <c r="C933" t="s">
        <v>94</v>
      </c>
      <c r="D933" t="s">
        <v>132</v>
      </c>
      <c r="E933" t="s">
        <v>133</v>
      </c>
      <c r="F933" t="s">
        <v>134</v>
      </c>
      <c r="G933" t="s">
        <v>279</v>
      </c>
      <c r="H933">
        <v>0</v>
      </c>
      <c r="I933">
        <v>0</v>
      </c>
      <c r="J933">
        <v>0</v>
      </c>
      <c r="K933">
        <v>0</v>
      </c>
      <c r="L933">
        <v>1.1236375894228199E-4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0</v>
      </c>
      <c r="AM933">
        <v>0</v>
      </c>
      <c r="AN933" t="s">
        <v>2187</v>
      </c>
    </row>
    <row r="934" spans="1:40" x14ac:dyDescent="0.2">
      <c r="A934" t="s">
        <v>2188</v>
      </c>
      <c r="B934" t="s">
        <v>93</v>
      </c>
      <c r="C934" t="s">
        <v>101</v>
      </c>
      <c r="D934" t="s">
        <v>2016</v>
      </c>
      <c r="E934" t="s">
        <v>2016</v>
      </c>
      <c r="F934" t="s">
        <v>2016</v>
      </c>
      <c r="G934" t="s">
        <v>2016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5.0226857975187901E-5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  <c r="AH934">
        <v>0</v>
      </c>
      <c r="AI934">
        <v>0</v>
      </c>
      <c r="AJ934">
        <v>0</v>
      </c>
      <c r="AK934">
        <v>0</v>
      </c>
      <c r="AL934">
        <v>0</v>
      </c>
      <c r="AM934">
        <v>0</v>
      </c>
      <c r="AN934" t="s">
        <v>2189</v>
      </c>
    </row>
    <row r="935" spans="1:40" x14ac:dyDescent="0.2">
      <c r="A935" t="s">
        <v>2190</v>
      </c>
      <c r="B935" t="s">
        <v>93</v>
      </c>
      <c r="C935" t="s">
        <v>101</v>
      </c>
      <c r="D935" t="s">
        <v>1417</v>
      </c>
      <c r="E935" t="s">
        <v>2111</v>
      </c>
      <c r="F935" t="s">
        <v>2112</v>
      </c>
      <c r="G935" t="s">
        <v>2113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1.3382103666696401E-4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0</v>
      </c>
      <c r="AH935">
        <v>0</v>
      </c>
      <c r="AI935">
        <v>0</v>
      </c>
      <c r="AJ935">
        <v>0</v>
      </c>
      <c r="AK935">
        <v>0</v>
      </c>
      <c r="AL935">
        <v>0</v>
      </c>
      <c r="AM935">
        <v>0</v>
      </c>
      <c r="AN935" t="s">
        <v>2191</v>
      </c>
    </row>
    <row r="936" spans="1:40" x14ac:dyDescent="0.2">
      <c r="A936" t="s">
        <v>2192</v>
      </c>
      <c r="B936" t="s">
        <v>93</v>
      </c>
      <c r="C936" t="s">
        <v>170</v>
      </c>
      <c r="D936" t="s">
        <v>171</v>
      </c>
      <c r="E936" t="s">
        <v>172</v>
      </c>
      <c r="F936" t="s">
        <v>173</v>
      </c>
      <c r="G936" t="s">
        <v>174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1.3382103666696401E-4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0</v>
      </c>
      <c r="AN936" t="s">
        <v>2193</v>
      </c>
    </row>
    <row r="937" spans="1:40" x14ac:dyDescent="0.2">
      <c r="A937" t="s">
        <v>2194</v>
      </c>
      <c r="B937" t="s">
        <v>93</v>
      </c>
      <c r="C937" t="s">
        <v>94</v>
      </c>
      <c r="D937" t="s">
        <v>132</v>
      </c>
      <c r="E937" t="s">
        <v>133</v>
      </c>
      <c r="F937" t="s">
        <v>134</v>
      </c>
      <c r="G937" t="s">
        <v>236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1.3382103666696401E-4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0</v>
      </c>
      <c r="AI937">
        <v>0</v>
      </c>
      <c r="AJ937">
        <v>0</v>
      </c>
      <c r="AK937">
        <v>0</v>
      </c>
      <c r="AL937">
        <v>0</v>
      </c>
      <c r="AM937">
        <v>0</v>
      </c>
      <c r="AN937" t="s">
        <v>2195</v>
      </c>
    </row>
    <row r="938" spans="1:40" x14ac:dyDescent="0.2">
      <c r="A938" t="s">
        <v>2196</v>
      </c>
      <c r="B938" t="s">
        <v>93</v>
      </c>
      <c r="C938" t="s">
        <v>1557</v>
      </c>
      <c r="D938" t="s">
        <v>1557</v>
      </c>
      <c r="E938" t="s">
        <v>1557</v>
      </c>
      <c r="F938" t="s">
        <v>1557</v>
      </c>
      <c r="G938" t="s">
        <v>1557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1.3382103666696401E-4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  <c r="AI938">
        <v>0</v>
      </c>
      <c r="AJ938">
        <v>0</v>
      </c>
      <c r="AK938">
        <v>0</v>
      </c>
      <c r="AL938">
        <v>0</v>
      </c>
      <c r="AM938">
        <v>0</v>
      </c>
      <c r="AN938" t="s">
        <v>2197</v>
      </c>
    </row>
    <row r="939" spans="1:40" x14ac:dyDescent="0.2">
      <c r="A939" t="s">
        <v>2198</v>
      </c>
      <c r="B939" t="s">
        <v>93</v>
      </c>
      <c r="C939" t="s">
        <v>1557</v>
      </c>
      <c r="D939" t="s">
        <v>1557</v>
      </c>
      <c r="E939" t="s">
        <v>1557</v>
      </c>
      <c r="F939" t="s">
        <v>1557</v>
      </c>
      <c r="G939" t="s">
        <v>1557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1.3382103666696401E-4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  <c r="AH939">
        <v>0</v>
      </c>
      <c r="AI939">
        <v>0</v>
      </c>
      <c r="AJ939">
        <v>0</v>
      </c>
      <c r="AK939">
        <v>0</v>
      </c>
      <c r="AL939">
        <v>0</v>
      </c>
      <c r="AM939">
        <v>0</v>
      </c>
      <c r="AN939" t="s">
        <v>2199</v>
      </c>
    </row>
    <row r="940" spans="1:40" x14ac:dyDescent="0.2">
      <c r="A940" t="s">
        <v>2200</v>
      </c>
      <c r="B940" t="s">
        <v>93</v>
      </c>
      <c r="C940" t="s">
        <v>101</v>
      </c>
      <c r="D940" t="s">
        <v>1417</v>
      </c>
      <c r="E940" t="s">
        <v>2111</v>
      </c>
      <c r="F940" t="s">
        <v>2112</v>
      </c>
      <c r="G940" t="s">
        <v>2113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7.9848819568284005E-5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0</v>
      </c>
      <c r="AH940">
        <v>0</v>
      </c>
      <c r="AI940">
        <v>0</v>
      </c>
      <c r="AJ940">
        <v>0</v>
      </c>
      <c r="AK940">
        <v>0</v>
      </c>
      <c r="AL940">
        <v>0</v>
      </c>
      <c r="AM940">
        <v>0</v>
      </c>
      <c r="AN940" t="s">
        <v>2201</v>
      </c>
    </row>
    <row r="941" spans="1:40" x14ac:dyDescent="0.2">
      <c r="A941" t="s">
        <v>2202</v>
      </c>
      <c r="B941" t="s">
        <v>93</v>
      </c>
      <c r="C941" t="s">
        <v>1557</v>
      </c>
      <c r="D941" t="s">
        <v>1557</v>
      </c>
      <c r="E941" t="s">
        <v>1557</v>
      </c>
      <c r="F941" t="s">
        <v>1557</v>
      </c>
      <c r="G941" t="s">
        <v>1557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7.9848819568284005E-5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  <c r="AH941">
        <v>0</v>
      </c>
      <c r="AI941">
        <v>0</v>
      </c>
      <c r="AJ941">
        <v>0</v>
      </c>
      <c r="AK941">
        <v>0</v>
      </c>
      <c r="AL941">
        <v>0</v>
      </c>
      <c r="AM941">
        <v>0</v>
      </c>
      <c r="AN941" t="s">
        <v>2203</v>
      </c>
    </row>
    <row r="942" spans="1:40" x14ac:dyDescent="0.2">
      <c r="A942" t="s">
        <v>2204</v>
      </c>
      <c r="B942" t="s">
        <v>93</v>
      </c>
      <c r="C942" t="s">
        <v>94</v>
      </c>
      <c r="D942" t="s">
        <v>95</v>
      </c>
      <c r="E942" t="s">
        <v>96</v>
      </c>
      <c r="F942" t="s">
        <v>393</v>
      </c>
      <c r="G942" t="s">
        <v>394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7.9848819568284005E-5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0</v>
      </c>
      <c r="AH942">
        <v>0</v>
      </c>
      <c r="AI942">
        <v>0</v>
      </c>
      <c r="AJ942">
        <v>0</v>
      </c>
      <c r="AK942">
        <v>0</v>
      </c>
      <c r="AL942">
        <v>0</v>
      </c>
      <c r="AM942">
        <v>0</v>
      </c>
      <c r="AN942" t="s">
        <v>2205</v>
      </c>
    </row>
    <row r="943" spans="1:40" x14ac:dyDescent="0.2">
      <c r="A943" t="s">
        <v>2206</v>
      </c>
      <c r="B943" t="s">
        <v>93</v>
      </c>
      <c r="C943" t="s">
        <v>94</v>
      </c>
      <c r="D943" t="s">
        <v>132</v>
      </c>
      <c r="E943" t="s">
        <v>205</v>
      </c>
      <c r="F943" t="s">
        <v>260</v>
      </c>
      <c r="G943" t="s">
        <v>261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7.9848819568284005E-5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  <c r="AG943">
        <v>0</v>
      </c>
      <c r="AH943">
        <v>0</v>
      </c>
      <c r="AI943">
        <v>0</v>
      </c>
      <c r="AJ943">
        <v>0</v>
      </c>
      <c r="AK943">
        <v>0</v>
      </c>
      <c r="AL943">
        <v>0</v>
      </c>
      <c r="AM943">
        <v>0</v>
      </c>
      <c r="AN943" t="s">
        <v>2207</v>
      </c>
    </row>
    <row r="944" spans="1:40" x14ac:dyDescent="0.2">
      <c r="A944" t="s">
        <v>2208</v>
      </c>
      <c r="B944" t="s">
        <v>93</v>
      </c>
      <c r="C944" t="s">
        <v>1557</v>
      </c>
      <c r="D944" t="s">
        <v>1557</v>
      </c>
      <c r="E944" t="s">
        <v>1557</v>
      </c>
      <c r="F944" t="s">
        <v>1557</v>
      </c>
      <c r="G944" t="s">
        <v>1557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>
        <v>7.9848819568284005E-5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  <c r="AH944">
        <v>0</v>
      </c>
      <c r="AI944">
        <v>0</v>
      </c>
      <c r="AJ944">
        <v>0</v>
      </c>
      <c r="AK944">
        <v>0</v>
      </c>
      <c r="AL944">
        <v>0</v>
      </c>
      <c r="AM944">
        <v>0</v>
      </c>
      <c r="AN944" t="s">
        <v>2209</v>
      </c>
    </row>
    <row r="945" spans="1:40" x14ac:dyDescent="0.2">
      <c r="A945" t="s">
        <v>2210</v>
      </c>
      <c r="B945" t="s">
        <v>93</v>
      </c>
      <c r="C945" t="s">
        <v>101</v>
      </c>
      <c r="D945" t="s">
        <v>1417</v>
      </c>
      <c r="E945" t="s">
        <v>2111</v>
      </c>
      <c r="F945" t="s">
        <v>2112</v>
      </c>
      <c r="G945" t="s">
        <v>2113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7.9848819568284005E-5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0</v>
      </c>
      <c r="AH945">
        <v>0</v>
      </c>
      <c r="AI945">
        <v>0</v>
      </c>
      <c r="AJ945">
        <v>0</v>
      </c>
      <c r="AK945">
        <v>0</v>
      </c>
      <c r="AL945">
        <v>0</v>
      </c>
      <c r="AM945">
        <v>0</v>
      </c>
      <c r="AN945" t="s">
        <v>2211</v>
      </c>
    </row>
    <row r="946" spans="1:40" x14ac:dyDescent="0.2">
      <c r="A946" t="s">
        <v>2212</v>
      </c>
      <c r="B946" t="s">
        <v>93</v>
      </c>
      <c r="C946" t="s">
        <v>1557</v>
      </c>
      <c r="D946" t="s">
        <v>1557</v>
      </c>
      <c r="E946" t="s">
        <v>1557</v>
      </c>
      <c r="F946" t="s">
        <v>1557</v>
      </c>
      <c r="G946" t="s">
        <v>1557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>
        <v>7.9848819568284005E-5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0</v>
      </c>
      <c r="AL946">
        <v>0</v>
      </c>
      <c r="AM946">
        <v>0</v>
      </c>
      <c r="AN946" t="s">
        <v>2213</v>
      </c>
    </row>
    <row r="947" spans="1:40" x14ac:dyDescent="0.2">
      <c r="A947" t="s">
        <v>2214</v>
      </c>
      <c r="B947" t="s">
        <v>93</v>
      </c>
      <c r="C947" t="s">
        <v>1557</v>
      </c>
      <c r="D947" t="s">
        <v>1557</v>
      </c>
      <c r="E947" t="s">
        <v>1557</v>
      </c>
      <c r="F947" t="s">
        <v>1557</v>
      </c>
      <c r="G947" t="s">
        <v>1557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1.0590976488032199E-4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0</v>
      </c>
      <c r="AH947">
        <v>0</v>
      </c>
      <c r="AI947">
        <v>0</v>
      </c>
      <c r="AJ947">
        <v>0</v>
      </c>
      <c r="AK947">
        <v>0</v>
      </c>
      <c r="AL947">
        <v>0</v>
      </c>
      <c r="AM947">
        <v>0</v>
      </c>
      <c r="AN947" t="s">
        <v>2215</v>
      </c>
    </row>
    <row r="948" spans="1:40" x14ac:dyDescent="0.2">
      <c r="A948" t="s">
        <v>2216</v>
      </c>
      <c r="B948" t="s">
        <v>93</v>
      </c>
      <c r="C948" t="s">
        <v>94</v>
      </c>
      <c r="D948" t="s">
        <v>95</v>
      </c>
      <c r="E948" t="s">
        <v>543</v>
      </c>
      <c r="F948" t="s">
        <v>544</v>
      </c>
      <c r="G948" t="s">
        <v>544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1.0590976488032199E-4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0</v>
      </c>
      <c r="AH948">
        <v>0</v>
      </c>
      <c r="AI948">
        <v>0</v>
      </c>
      <c r="AJ948">
        <v>0</v>
      </c>
      <c r="AK948">
        <v>0</v>
      </c>
      <c r="AL948">
        <v>0</v>
      </c>
      <c r="AM948">
        <v>0</v>
      </c>
      <c r="AN948" t="s">
        <v>2217</v>
      </c>
    </row>
    <row r="949" spans="1:40" x14ac:dyDescent="0.2">
      <c r="A949" t="s">
        <v>2218</v>
      </c>
      <c r="B949" t="s">
        <v>93</v>
      </c>
      <c r="C949" t="s">
        <v>94</v>
      </c>
      <c r="D949" t="s">
        <v>95</v>
      </c>
      <c r="E949" t="s">
        <v>212</v>
      </c>
      <c r="F949" t="s">
        <v>213</v>
      </c>
      <c r="G949" t="s">
        <v>1602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1.0590976488032199E-4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0</v>
      </c>
      <c r="AH949">
        <v>0</v>
      </c>
      <c r="AI949">
        <v>0</v>
      </c>
      <c r="AJ949">
        <v>0</v>
      </c>
      <c r="AK949">
        <v>0</v>
      </c>
      <c r="AL949">
        <v>0</v>
      </c>
      <c r="AM949">
        <v>0</v>
      </c>
      <c r="AN949" t="s">
        <v>2219</v>
      </c>
    </row>
    <row r="950" spans="1:40" x14ac:dyDescent="0.2">
      <c r="A950" t="s">
        <v>2220</v>
      </c>
      <c r="B950" t="s">
        <v>93</v>
      </c>
      <c r="C950" t="s">
        <v>101</v>
      </c>
      <c r="D950" t="s">
        <v>1417</v>
      </c>
      <c r="E950" t="s">
        <v>2111</v>
      </c>
      <c r="F950" t="s">
        <v>2112</v>
      </c>
      <c r="G950" t="s">
        <v>2113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1.0590976488032199E-4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0</v>
      </c>
      <c r="AH950">
        <v>0</v>
      </c>
      <c r="AI950">
        <v>0</v>
      </c>
      <c r="AJ950">
        <v>0</v>
      </c>
      <c r="AK950">
        <v>0</v>
      </c>
      <c r="AL950">
        <v>0</v>
      </c>
      <c r="AM950">
        <v>0</v>
      </c>
      <c r="AN950" t="s">
        <v>2221</v>
      </c>
    </row>
    <row r="951" spans="1:40" x14ac:dyDescent="0.2">
      <c r="A951" t="s">
        <v>2222</v>
      </c>
      <c r="B951" t="s">
        <v>93</v>
      </c>
      <c r="C951" t="s">
        <v>101</v>
      </c>
      <c r="D951" t="s">
        <v>1417</v>
      </c>
      <c r="E951" t="s">
        <v>2223</v>
      </c>
      <c r="F951" t="s">
        <v>2224</v>
      </c>
      <c r="G951" t="s">
        <v>2225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7.2056492289955304E-5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0</v>
      </c>
      <c r="AH951">
        <v>0</v>
      </c>
      <c r="AI951">
        <v>0</v>
      </c>
      <c r="AJ951">
        <v>0</v>
      </c>
      <c r="AK951">
        <v>0</v>
      </c>
      <c r="AL951">
        <v>0</v>
      </c>
      <c r="AM951">
        <v>0</v>
      </c>
      <c r="AN951" t="s">
        <v>2226</v>
      </c>
    </row>
    <row r="952" spans="1:40" x14ac:dyDescent="0.2">
      <c r="A952" t="s">
        <v>2227</v>
      </c>
      <c r="B952" t="s">
        <v>93</v>
      </c>
      <c r="C952" t="s">
        <v>94</v>
      </c>
      <c r="D952" t="s">
        <v>132</v>
      </c>
      <c r="E952" t="s">
        <v>1502</v>
      </c>
      <c r="F952" t="s">
        <v>1502</v>
      </c>
      <c r="G952" t="s">
        <v>1502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1.25643925116221E-4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0</v>
      </c>
      <c r="AH952">
        <v>0</v>
      </c>
      <c r="AI952">
        <v>0</v>
      </c>
      <c r="AJ952">
        <v>0</v>
      </c>
      <c r="AK952">
        <v>0</v>
      </c>
      <c r="AL952">
        <v>0</v>
      </c>
      <c r="AM952">
        <v>0</v>
      </c>
      <c r="AN952" t="s">
        <v>2228</v>
      </c>
    </row>
    <row r="953" spans="1:40" x14ac:dyDescent="0.2">
      <c r="A953" t="s">
        <v>2229</v>
      </c>
      <c r="B953" t="s">
        <v>93</v>
      </c>
      <c r="C953" t="s">
        <v>94</v>
      </c>
      <c r="D953" t="s">
        <v>132</v>
      </c>
      <c r="E953" t="s">
        <v>205</v>
      </c>
      <c r="F953" t="s">
        <v>206</v>
      </c>
      <c r="G953" t="s">
        <v>456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1.25643925116221E-4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  <c r="AF953">
        <v>0</v>
      </c>
      <c r="AG953">
        <v>0</v>
      </c>
      <c r="AH953">
        <v>0</v>
      </c>
      <c r="AI953">
        <v>0</v>
      </c>
      <c r="AJ953">
        <v>0</v>
      </c>
      <c r="AK953">
        <v>0</v>
      </c>
      <c r="AL953">
        <v>0</v>
      </c>
      <c r="AM953">
        <v>0</v>
      </c>
      <c r="AN953" t="s">
        <v>2230</v>
      </c>
    </row>
    <row r="954" spans="1:40" x14ac:dyDescent="0.2">
      <c r="A954" t="s">
        <v>2231</v>
      </c>
      <c r="B954" t="s">
        <v>93</v>
      </c>
      <c r="C954" t="s">
        <v>94</v>
      </c>
      <c r="D954" t="s">
        <v>132</v>
      </c>
      <c r="E954" t="s">
        <v>205</v>
      </c>
      <c r="F954" t="s">
        <v>224</v>
      </c>
      <c r="G954" t="s">
        <v>656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6.6597109685439699E-5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0</v>
      </c>
      <c r="AH954">
        <v>0</v>
      </c>
      <c r="AI954">
        <v>0</v>
      </c>
      <c r="AJ954">
        <v>0</v>
      </c>
      <c r="AK954">
        <v>0</v>
      </c>
      <c r="AL954">
        <v>0</v>
      </c>
      <c r="AM954">
        <v>0</v>
      </c>
      <c r="AN954" t="s">
        <v>2232</v>
      </c>
    </row>
    <row r="955" spans="1:40" x14ac:dyDescent="0.2">
      <c r="A955" t="s">
        <v>2233</v>
      </c>
      <c r="B955" t="s">
        <v>93</v>
      </c>
      <c r="C955" t="s">
        <v>94</v>
      </c>
      <c r="D955" t="s">
        <v>95</v>
      </c>
      <c r="E955" t="s">
        <v>543</v>
      </c>
      <c r="F955" t="s">
        <v>544</v>
      </c>
      <c r="G955" t="s">
        <v>544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6.6597109685439699E-5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0</v>
      </c>
      <c r="AH955">
        <v>0</v>
      </c>
      <c r="AI955">
        <v>0</v>
      </c>
      <c r="AJ955">
        <v>0</v>
      </c>
      <c r="AK955">
        <v>0</v>
      </c>
      <c r="AL955">
        <v>0</v>
      </c>
      <c r="AM955">
        <v>0</v>
      </c>
      <c r="AN955" t="s">
        <v>2234</v>
      </c>
    </row>
    <row r="956" spans="1:40" x14ac:dyDescent="0.2">
      <c r="A956" t="s">
        <v>2235</v>
      </c>
      <c r="B956" t="s">
        <v>93</v>
      </c>
      <c r="C956" t="s">
        <v>177</v>
      </c>
      <c r="D956" t="s">
        <v>450</v>
      </c>
      <c r="E956" t="s">
        <v>451</v>
      </c>
      <c r="F956" t="s">
        <v>1277</v>
      </c>
      <c r="G956" t="s">
        <v>1534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0</v>
      </c>
      <c r="Z956">
        <v>9.78122656581135E-5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0</v>
      </c>
      <c r="AM956">
        <v>0</v>
      </c>
      <c r="AN956" t="s">
        <v>2236</v>
      </c>
    </row>
    <row r="957" spans="1:40" x14ac:dyDescent="0.2">
      <c r="A957" t="s">
        <v>2237</v>
      </c>
      <c r="B957" t="s">
        <v>93</v>
      </c>
      <c r="C957" t="s">
        <v>118</v>
      </c>
      <c r="D957" t="s">
        <v>119</v>
      </c>
      <c r="E957" t="s">
        <v>120</v>
      </c>
      <c r="F957" t="s">
        <v>147</v>
      </c>
      <c r="G957" t="s">
        <v>148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6.5208177105408995E-5</v>
      </c>
      <c r="AA957">
        <v>1.21773015099854E-4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0</v>
      </c>
      <c r="AI957">
        <v>0</v>
      </c>
      <c r="AJ957">
        <v>0</v>
      </c>
      <c r="AK957">
        <v>0</v>
      </c>
      <c r="AL957">
        <v>0</v>
      </c>
      <c r="AM957">
        <v>0</v>
      </c>
      <c r="AN957" t="s">
        <v>2238</v>
      </c>
    </row>
    <row r="958" spans="1:40" x14ac:dyDescent="0.2">
      <c r="A958" t="s">
        <v>2239</v>
      </c>
      <c r="B958" t="s">
        <v>93</v>
      </c>
      <c r="C958" t="s">
        <v>94</v>
      </c>
      <c r="D958" t="s">
        <v>95</v>
      </c>
      <c r="E958" t="s">
        <v>96</v>
      </c>
      <c r="F958" t="s">
        <v>97</v>
      </c>
      <c r="G958" t="s">
        <v>1960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1.21773015099854E-4</v>
      </c>
      <c r="AB958">
        <v>6.8217477317688806E-5</v>
      </c>
      <c r="AC958">
        <v>0</v>
      </c>
      <c r="AD958">
        <v>0</v>
      </c>
      <c r="AE958">
        <v>1.9813358166075599E-5</v>
      </c>
      <c r="AF958">
        <v>0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0</v>
      </c>
      <c r="AM958">
        <v>0</v>
      </c>
      <c r="AN958" t="s">
        <v>2240</v>
      </c>
    </row>
    <row r="959" spans="1:40" x14ac:dyDescent="0.2">
      <c r="A959" t="s">
        <v>2241</v>
      </c>
      <c r="B959" t="s">
        <v>93</v>
      </c>
      <c r="C959" t="s">
        <v>177</v>
      </c>
      <c r="D959" t="s">
        <v>178</v>
      </c>
      <c r="E959" t="s">
        <v>1223</v>
      </c>
      <c r="F959" t="s">
        <v>1224</v>
      </c>
      <c r="G959" t="s">
        <v>1225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2.04652431953066E-4</v>
      </c>
      <c r="AC959">
        <v>0</v>
      </c>
      <c r="AD959">
        <v>0</v>
      </c>
      <c r="AE959">
        <v>0</v>
      </c>
      <c r="AF959">
        <v>0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0</v>
      </c>
      <c r="AM959">
        <v>0</v>
      </c>
      <c r="AN959" t="s">
        <v>2242</v>
      </c>
    </row>
    <row r="960" spans="1:40" x14ac:dyDescent="0.2">
      <c r="A960" t="s">
        <v>2243</v>
      </c>
      <c r="B960" t="s">
        <v>93</v>
      </c>
      <c r="C960" t="s">
        <v>1557</v>
      </c>
      <c r="D960" t="s">
        <v>1557</v>
      </c>
      <c r="E960" t="s">
        <v>1557</v>
      </c>
      <c r="F960" t="s">
        <v>1557</v>
      </c>
      <c r="G960" t="s">
        <v>1557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9.1945568223611597E-5</v>
      </c>
      <c r="AE960">
        <v>0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0</v>
      </c>
      <c r="AM960">
        <v>0</v>
      </c>
      <c r="AN960" t="s">
        <v>2244</v>
      </c>
    </row>
    <row r="961" spans="1:40" x14ac:dyDescent="0.2">
      <c r="A961" t="s">
        <v>2245</v>
      </c>
      <c r="B961" t="s">
        <v>93</v>
      </c>
      <c r="C961" t="s">
        <v>101</v>
      </c>
      <c r="D961" t="s">
        <v>2016</v>
      </c>
      <c r="E961" t="s">
        <v>2016</v>
      </c>
      <c r="F961" t="s">
        <v>2016</v>
      </c>
      <c r="G961" t="s">
        <v>2016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  <c r="AG961">
        <v>5.9140102903779098E-5</v>
      </c>
      <c r="AH961">
        <v>0</v>
      </c>
      <c r="AI961">
        <v>0</v>
      </c>
      <c r="AJ961">
        <v>0</v>
      </c>
      <c r="AK961">
        <v>0</v>
      </c>
      <c r="AL961">
        <v>0</v>
      </c>
      <c r="AM961">
        <v>0</v>
      </c>
      <c r="AN961" t="s">
        <v>2246</v>
      </c>
    </row>
    <row r="962" spans="1:40" x14ac:dyDescent="0.2">
      <c r="A962" t="s">
        <v>2247</v>
      </c>
      <c r="B962" t="s">
        <v>93</v>
      </c>
      <c r="C962" t="s">
        <v>1557</v>
      </c>
      <c r="D962" t="s">
        <v>1557</v>
      </c>
      <c r="E962" t="s">
        <v>1557</v>
      </c>
      <c r="F962" t="s">
        <v>1557</v>
      </c>
      <c r="G962" t="s">
        <v>1557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0</v>
      </c>
      <c r="AG962">
        <v>5.9140102903779098E-5</v>
      </c>
      <c r="AH962">
        <v>0</v>
      </c>
      <c r="AI962">
        <v>0</v>
      </c>
      <c r="AJ962">
        <v>0</v>
      </c>
      <c r="AK962">
        <v>0</v>
      </c>
      <c r="AL962">
        <v>0</v>
      </c>
      <c r="AM962">
        <v>0</v>
      </c>
      <c r="AN962" t="s">
        <v>2248</v>
      </c>
    </row>
    <row r="963" spans="1:40" x14ac:dyDescent="0.2">
      <c r="A963" t="s">
        <v>2249</v>
      </c>
      <c r="B963" t="s">
        <v>93</v>
      </c>
      <c r="C963" t="s">
        <v>1557</v>
      </c>
      <c r="D963" t="s">
        <v>1557</v>
      </c>
      <c r="E963" t="s">
        <v>1557</v>
      </c>
      <c r="F963" t="s">
        <v>1557</v>
      </c>
      <c r="G963" t="s">
        <v>1557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5.9140102903779098E-5</v>
      </c>
      <c r="AH963">
        <v>0</v>
      </c>
      <c r="AI963">
        <v>0</v>
      </c>
      <c r="AJ963">
        <v>0</v>
      </c>
      <c r="AK963">
        <v>0</v>
      </c>
      <c r="AL963">
        <v>0</v>
      </c>
      <c r="AM963">
        <v>0</v>
      </c>
      <c r="AN963" t="s">
        <v>2250</v>
      </c>
    </row>
    <row r="964" spans="1:40" x14ac:dyDescent="0.2">
      <c r="A964" t="s">
        <v>2251</v>
      </c>
      <c r="B964" t="s">
        <v>93</v>
      </c>
      <c r="C964" t="s">
        <v>1557</v>
      </c>
      <c r="D964" t="s">
        <v>1557</v>
      </c>
      <c r="E964" t="s">
        <v>1557</v>
      </c>
      <c r="F964" t="s">
        <v>1557</v>
      </c>
      <c r="G964" t="s">
        <v>1557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5.9140102903779098E-5</v>
      </c>
      <c r="AH964">
        <v>0</v>
      </c>
      <c r="AI964">
        <v>0</v>
      </c>
      <c r="AJ964">
        <v>0</v>
      </c>
      <c r="AK964">
        <v>0</v>
      </c>
      <c r="AL964">
        <v>0</v>
      </c>
      <c r="AM964">
        <v>0</v>
      </c>
      <c r="AN964" t="s">
        <v>2252</v>
      </c>
    </row>
    <row r="965" spans="1:40" x14ac:dyDescent="0.2">
      <c r="A965" t="s">
        <v>2253</v>
      </c>
      <c r="B965" t="s">
        <v>93</v>
      </c>
      <c r="C965" t="s">
        <v>1557</v>
      </c>
      <c r="D965" t="s">
        <v>1557</v>
      </c>
      <c r="E965" t="s">
        <v>1557</v>
      </c>
      <c r="F965" t="s">
        <v>1557</v>
      </c>
      <c r="G965" t="s">
        <v>1557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5.9140102903779098E-5</v>
      </c>
      <c r="AH965">
        <v>0</v>
      </c>
      <c r="AI965">
        <v>0</v>
      </c>
      <c r="AJ965">
        <v>0</v>
      </c>
      <c r="AK965">
        <v>0</v>
      </c>
      <c r="AL965">
        <v>0</v>
      </c>
      <c r="AM965">
        <v>0</v>
      </c>
      <c r="AN965" t="s">
        <v>2254</v>
      </c>
    </row>
    <row r="966" spans="1:40" x14ac:dyDescent="0.2">
      <c r="A966" t="s">
        <v>2255</v>
      </c>
      <c r="B966" t="s">
        <v>93</v>
      </c>
      <c r="C966" t="s">
        <v>101</v>
      </c>
      <c r="D966" t="s">
        <v>2016</v>
      </c>
      <c r="E966" t="s">
        <v>2016</v>
      </c>
      <c r="F966" t="s">
        <v>2016</v>
      </c>
      <c r="G966" t="s">
        <v>2016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1.05381480961079E-4</v>
      </c>
      <c r="AI966">
        <v>0</v>
      </c>
      <c r="AJ966">
        <v>0</v>
      </c>
      <c r="AK966">
        <v>0</v>
      </c>
      <c r="AL966">
        <v>0</v>
      </c>
      <c r="AM966">
        <v>0</v>
      </c>
      <c r="AN966" t="s">
        <v>2256</v>
      </c>
    </row>
    <row r="967" spans="1:40" x14ac:dyDescent="0.2">
      <c r="A967" t="s">
        <v>2257</v>
      </c>
      <c r="B967" t="s">
        <v>93</v>
      </c>
      <c r="C967" t="s">
        <v>1557</v>
      </c>
      <c r="D967" t="s">
        <v>1557</v>
      </c>
      <c r="E967" t="s">
        <v>1557</v>
      </c>
      <c r="F967" t="s">
        <v>1557</v>
      </c>
      <c r="G967" t="s">
        <v>1557</v>
      </c>
      <c r="H967">
        <v>0</v>
      </c>
      <c r="I967">
        <v>0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1.05381480961079E-4</v>
      </c>
      <c r="AI967">
        <v>0</v>
      </c>
      <c r="AJ967">
        <v>0</v>
      </c>
      <c r="AK967">
        <v>0</v>
      </c>
      <c r="AL967">
        <v>0</v>
      </c>
      <c r="AM967">
        <v>0</v>
      </c>
      <c r="AN967" t="s">
        <v>2258</v>
      </c>
    </row>
    <row r="968" spans="1:40" x14ac:dyDescent="0.2">
      <c r="A968" t="s">
        <v>2259</v>
      </c>
      <c r="B968" t="s">
        <v>93</v>
      </c>
      <c r="C968" t="s">
        <v>1557</v>
      </c>
      <c r="D968" t="s">
        <v>1557</v>
      </c>
      <c r="E968" t="s">
        <v>1557</v>
      </c>
      <c r="F968" t="s">
        <v>1557</v>
      </c>
      <c r="G968" t="s">
        <v>1557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1.05381480961079E-4</v>
      </c>
      <c r="AI968">
        <v>0</v>
      </c>
      <c r="AJ968">
        <v>0</v>
      </c>
      <c r="AK968">
        <v>0</v>
      </c>
      <c r="AL968">
        <v>0</v>
      </c>
      <c r="AM968">
        <v>0</v>
      </c>
      <c r="AN968" t="s">
        <v>2260</v>
      </c>
    </row>
    <row r="969" spans="1:40" x14ac:dyDescent="0.2">
      <c r="A969" t="s">
        <v>2261</v>
      </c>
      <c r="B969" t="s">
        <v>93</v>
      </c>
      <c r="C969" t="s">
        <v>94</v>
      </c>
      <c r="D969" t="s">
        <v>132</v>
      </c>
      <c r="E969" t="s">
        <v>133</v>
      </c>
      <c r="F969" t="s">
        <v>134</v>
      </c>
      <c r="G969" t="s">
        <v>625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1.05381480961079E-4</v>
      </c>
      <c r="AI969">
        <v>0</v>
      </c>
      <c r="AJ969">
        <v>0</v>
      </c>
      <c r="AK969">
        <v>0</v>
      </c>
      <c r="AL969">
        <v>0</v>
      </c>
      <c r="AM969">
        <v>0</v>
      </c>
      <c r="AN969" t="s">
        <v>2262</v>
      </c>
    </row>
    <row r="970" spans="1:40" x14ac:dyDescent="0.2">
      <c r="A970" t="s">
        <v>2263</v>
      </c>
      <c r="B970" t="s">
        <v>93</v>
      </c>
      <c r="C970" t="s">
        <v>101</v>
      </c>
      <c r="D970" t="s">
        <v>1417</v>
      </c>
      <c r="E970" t="s">
        <v>2111</v>
      </c>
      <c r="F970" t="s">
        <v>2112</v>
      </c>
      <c r="G970" t="s">
        <v>2113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6.81678747528915E-5</v>
      </c>
      <c r="AK970">
        <v>0</v>
      </c>
      <c r="AL970">
        <v>0</v>
      </c>
      <c r="AM970">
        <v>0</v>
      </c>
      <c r="AN970" t="s">
        <v>2264</v>
      </c>
    </row>
    <row r="971" spans="1:40" x14ac:dyDescent="0.2">
      <c r="A971" t="s">
        <v>2265</v>
      </c>
      <c r="B971" t="s">
        <v>93</v>
      </c>
      <c r="C971" t="s">
        <v>94</v>
      </c>
      <c r="D971" t="s">
        <v>132</v>
      </c>
      <c r="E971" t="s">
        <v>205</v>
      </c>
      <c r="F971" t="s">
        <v>1015</v>
      </c>
      <c r="G971" t="s">
        <v>1412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  <c r="AI971">
        <v>0</v>
      </c>
      <c r="AJ971">
        <v>6.81678747528915E-5</v>
      </c>
      <c r="AK971">
        <v>0</v>
      </c>
      <c r="AL971">
        <v>0</v>
      </c>
      <c r="AM971">
        <v>0</v>
      </c>
      <c r="AN971" t="s">
        <v>2266</v>
      </c>
    </row>
    <row r="972" spans="1:40" x14ac:dyDescent="0.2">
      <c r="A972" t="s">
        <v>2267</v>
      </c>
      <c r="B972" t="s">
        <v>93</v>
      </c>
      <c r="C972" t="s">
        <v>94</v>
      </c>
      <c r="D972" t="s">
        <v>132</v>
      </c>
      <c r="E972" t="s">
        <v>436</v>
      </c>
      <c r="F972" t="s">
        <v>437</v>
      </c>
      <c r="G972" t="s">
        <v>438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0</v>
      </c>
      <c r="AG972">
        <v>0</v>
      </c>
      <c r="AH972">
        <v>0</v>
      </c>
      <c r="AI972">
        <v>0</v>
      </c>
      <c r="AJ972">
        <v>0</v>
      </c>
      <c r="AK972">
        <v>2.0898641588296799E-4</v>
      </c>
      <c r="AL972">
        <v>0</v>
      </c>
      <c r="AM972">
        <v>0</v>
      </c>
      <c r="AN972" t="s">
        <v>2268</v>
      </c>
    </row>
    <row r="973" spans="1:40" x14ac:dyDescent="0.2">
      <c r="A973" t="s">
        <v>2269</v>
      </c>
      <c r="B973" t="s">
        <v>93</v>
      </c>
      <c r="C973" t="s">
        <v>94</v>
      </c>
      <c r="D973" t="s">
        <v>95</v>
      </c>
      <c r="E973" t="s">
        <v>1631</v>
      </c>
      <c r="F973" t="s">
        <v>1632</v>
      </c>
      <c r="G973" t="s">
        <v>1633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0</v>
      </c>
      <c r="AM973">
        <v>0.214285714285714</v>
      </c>
      <c r="AN973" t="s">
        <v>2270</v>
      </c>
    </row>
    <row r="974" spans="1:40" x14ac:dyDescent="0.2">
      <c r="A974" t="s">
        <v>2271</v>
      </c>
      <c r="B974" t="s">
        <v>93</v>
      </c>
      <c r="C974" t="s">
        <v>94</v>
      </c>
      <c r="D974" t="s">
        <v>132</v>
      </c>
      <c r="E974" t="s">
        <v>1502</v>
      </c>
      <c r="F974" t="s">
        <v>1502</v>
      </c>
      <c r="G974" t="s">
        <v>1502</v>
      </c>
      <c r="H974">
        <v>6.0177523694900003E-5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0</v>
      </c>
      <c r="AN974" t="s">
        <v>2272</v>
      </c>
    </row>
    <row r="975" spans="1:40" x14ac:dyDescent="0.2">
      <c r="A975" t="s">
        <v>2273</v>
      </c>
      <c r="B975" t="s">
        <v>93</v>
      </c>
      <c r="C975" t="s">
        <v>94</v>
      </c>
      <c r="D975" t="s">
        <v>132</v>
      </c>
      <c r="E975" t="s">
        <v>205</v>
      </c>
      <c r="F975" t="s">
        <v>224</v>
      </c>
      <c r="G975" t="s">
        <v>656</v>
      </c>
      <c r="H975">
        <v>6.0177523694900003E-5</v>
      </c>
      <c r="I975">
        <v>0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0</v>
      </c>
      <c r="AI975">
        <v>0</v>
      </c>
      <c r="AJ975">
        <v>0</v>
      </c>
      <c r="AK975">
        <v>0</v>
      </c>
      <c r="AL975">
        <v>0</v>
      </c>
      <c r="AM975">
        <v>0</v>
      </c>
      <c r="AN975" t="s">
        <v>2274</v>
      </c>
    </row>
    <row r="976" spans="1:40" x14ac:dyDescent="0.2">
      <c r="A976" t="s">
        <v>2275</v>
      </c>
      <c r="B976" t="s">
        <v>93</v>
      </c>
      <c r="C976" t="s">
        <v>94</v>
      </c>
      <c r="D976" t="s">
        <v>95</v>
      </c>
      <c r="E976" t="s">
        <v>96</v>
      </c>
      <c r="F976" t="s">
        <v>97</v>
      </c>
      <c r="G976" t="s">
        <v>1960</v>
      </c>
      <c r="H976">
        <v>0</v>
      </c>
      <c r="I976">
        <v>4.6965996618448197E-5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0</v>
      </c>
      <c r="AN976" t="s">
        <v>2276</v>
      </c>
    </row>
    <row r="977" spans="1:40" x14ac:dyDescent="0.2">
      <c r="A977" t="s">
        <v>2277</v>
      </c>
      <c r="B977" t="s">
        <v>93</v>
      </c>
      <c r="C977" t="s">
        <v>94</v>
      </c>
      <c r="D977" t="s">
        <v>95</v>
      </c>
      <c r="E977" t="s">
        <v>96</v>
      </c>
      <c r="F977" t="s">
        <v>97</v>
      </c>
      <c r="G977" t="s">
        <v>1960</v>
      </c>
      <c r="H977">
        <v>0</v>
      </c>
      <c r="I977">
        <v>4.6965996618448197E-5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0</v>
      </c>
      <c r="AN977" t="s">
        <v>2278</v>
      </c>
    </row>
    <row r="978" spans="1:40" x14ac:dyDescent="0.2">
      <c r="A978" t="s">
        <v>2279</v>
      </c>
      <c r="B978" t="s">
        <v>93</v>
      </c>
      <c r="C978" t="s">
        <v>118</v>
      </c>
      <c r="D978" t="s">
        <v>119</v>
      </c>
      <c r="E978" t="s">
        <v>120</v>
      </c>
      <c r="F978" t="s">
        <v>147</v>
      </c>
      <c r="G978" t="s">
        <v>148</v>
      </c>
      <c r="H978">
        <v>0</v>
      </c>
      <c r="I978">
        <v>0</v>
      </c>
      <c r="J978">
        <v>4.4710721631047097E-5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0</v>
      </c>
      <c r="AN978" t="s">
        <v>2280</v>
      </c>
    </row>
    <row r="979" spans="1:40" x14ac:dyDescent="0.2">
      <c r="A979" t="s">
        <v>2281</v>
      </c>
      <c r="B979" t="s">
        <v>93</v>
      </c>
      <c r="C979" t="s">
        <v>118</v>
      </c>
      <c r="D979" t="s">
        <v>119</v>
      </c>
      <c r="E979" t="s">
        <v>120</v>
      </c>
      <c r="F979" t="s">
        <v>147</v>
      </c>
      <c r="G979" t="s">
        <v>148</v>
      </c>
      <c r="H979">
        <v>0</v>
      </c>
      <c r="I979">
        <v>0</v>
      </c>
      <c r="J979">
        <v>0</v>
      </c>
      <c r="K979">
        <v>0</v>
      </c>
      <c r="L979">
        <v>7.4909172628188298E-5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0</v>
      </c>
      <c r="AI979">
        <v>0</v>
      </c>
      <c r="AJ979">
        <v>0</v>
      </c>
      <c r="AK979">
        <v>0</v>
      </c>
      <c r="AL979">
        <v>0</v>
      </c>
      <c r="AM979">
        <v>0</v>
      </c>
      <c r="AN979" t="s">
        <v>2282</v>
      </c>
    </row>
    <row r="980" spans="1:40" x14ac:dyDescent="0.2">
      <c r="A980" t="s">
        <v>2283</v>
      </c>
      <c r="B980" t="s">
        <v>93</v>
      </c>
      <c r="C980" t="s">
        <v>101</v>
      </c>
      <c r="D980" t="s">
        <v>102</v>
      </c>
      <c r="E980" t="s">
        <v>361</v>
      </c>
      <c r="F980" t="s">
        <v>362</v>
      </c>
      <c r="G980" t="s">
        <v>363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8.2331631812942495E-5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 t="s">
        <v>2284</v>
      </c>
    </row>
    <row r="981" spans="1:40" x14ac:dyDescent="0.2">
      <c r="A981" t="s">
        <v>2285</v>
      </c>
      <c r="B981" t="s">
        <v>93</v>
      </c>
      <c r="C981" t="s">
        <v>94</v>
      </c>
      <c r="D981" t="s">
        <v>132</v>
      </c>
      <c r="E981" t="s">
        <v>205</v>
      </c>
      <c r="F981" t="s">
        <v>224</v>
      </c>
      <c r="G981" t="s">
        <v>583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8.2331631812942495E-5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0</v>
      </c>
      <c r="AN981" t="s">
        <v>2286</v>
      </c>
    </row>
    <row r="982" spans="1:40" x14ac:dyDescent="0.2">
      <c r="A982" t="s">
        <v>2287</v>
      </c>
      <c r="B982" t="s">
        <v>93</v>
      </c>
      <c r="C982" t="s">
        <v>1557</v>
      </c>
      <c r="D982" t="s">
        <v>1557</v>
      </c>
      <c r="E982" t="s">
        <v>1557</v>
      </c>
      <c r="F982" t="s">
        <v>1557</v>
      </c>
      <c r="G982" t="s">
        <v>1557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1.54774802662127E-4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0</v>
      </c>
      <c r="AI982">
        <v>0</v>
      </c>
      <c r="AJ982">
        <v>0</v>
      </c>
      <c r="AK982">
        <v>0</v>
      </c>
      <c r="AL982">
        <v>0</v>
      </c>
      <c r="AM982">
        <v>0</v>
      </c>
      <c r="AN982" t="s">
        <v>2288</v>
      </c>
    </row>
    <row r="983" spans="1:40" x14ac:dyDescent="0.2">
      <c r="A983" t="s">
        <v>2289</v>
      </c>
      <c r="B983" t="s">
        <v>93</v>
      </c>
      <c r="C983" t="s">
        <v>118</v>
      </c>
      <c r="D983" t="s">
        <v>119</v>
      </c>
      <c r="E983" t="s">
        <v>120</v>
      </c>
      <c r="F983" t="s">
        <v>147</v>
      </c>
      <c r="G983" t="s">
        <v>148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1.54774802662127E-4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0</v>
      </c>
      <c r="AN983" t="s">
        <v>2290</v>
      </c>
    </row>
    <row r="984" spans="1:40" x14ac:dyDescent="0.2">
      <c r="A984" t="s">
        <v>2291</v>
      </c>
      <c r="B984" t="s">
        <v>93</v>
      </c>
      <c r="C984" t="s">
        <v>94</v>
      </c>
      <c r="D984" t="s">
        <v>132</v>
      </c>
      <c r="E984" t="s">
        <v>205</v>
      </c>
      <c r="F984" t="s">
        <v>224</v>
      </c>
      <c r="G984" t="s">
        <v>583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0</v>
      </c>
      <c r="P984">
        <v>3.3484571983458603E-5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0</v>
      </c>
      <c r="AM984">
        <v>0</v>
      </c>
      <c r="AN984" t="s">
        <v>2292</v>
      </c>
    </row>
    <row r="985" spans="1:40" x14ac:dyDescent="0.2">
      <c r="A985" t="s">
        <v>2293</v>
      </c>
      <c r="B985" t="s">
        <v>93</v>
      </c>
      <c r="C985" t="s">
        <v>118</v>
      </c>
      <c r="D985" t="s">
        <v>119</v>
      </c>
      <c r="E985" t="s">
        <v>120</v>
      </c>
      <c r="F985" t="s">
        <v>147</v>
      </c>
      <c r="G985" t="s">
        <v>414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3.3484571983458603E-5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 t="s">
        <v>2294</v>
      </c>
    </row>
    <row r="986" spans="1:40" x14ac:dyDescent="0.2">
      <c r="A986" t="s">
        <v>2295</v>
      </c>
      <c r="B986" t="s">
        <v>93</v>
      </c>
      <c r="C986" t="s">
        <v>101</v>
      </c>
      <c r="D986" t="s">
        <v>1417</v>
      </c>
      <c r="E986" t="s">
        <v>2111</v>
      </c>
      <c r="F986" t="s">
        <v>2112</v>
      </c>
      <c r="G986" t="s">
        <v>2113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8.9214024444642697E-5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 t="s">
        <v>2296</v>
      </c>
    </row>
    <row r="987" spans="1:40" x14ac:dyDescent="0.2">
      <c r="A987" t="s">
        <v>2297</v>
      </c>
      <c r="B987" t="s">
        <v>93</v>
      </c>
      <c r="C987" t="s">
        <v>1557</v>
      </c>
      <c r="D987" t="s">
        <v>1557</v>
      </c>
      <c r="E987" t="s">
        <v>1557</v>
      </c>
      <c r="F987" t="s">
        <v>1557</v>
      </c>
      <c r="G987" t="s">
        <v>1557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8.9214024444642697E-5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0</v>
      </c>
      <c r="AN987" t="s">
        <v>2298</v>
      </c>
    </row>
    <row r="988" spans="1:40" x14ac:dyDescent="0.2">
      <c r="A988" t="s">
        <v>2299</v>
      </c>
      <c r="B988" t="s">
        <v>93</v>
      </c>
      <c r="C988" t="s">
        <v>101</v>
      </c>
      <c r="D988" t="s">
        <v>1417</v>
      </c>
      <c r="E988" t="s">
        <v>2111</v>
      </c>
      <c r="F988" t="s">
        <v>2112</v>
      </c>
      <c r="G988" t="s">
        <v>2113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8.9214024444642697E-5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0</v>
      </c>
      <c r="AH988">
        <v>0</v>
      </c>
      <c r="AI988">
        <v>0</v>
      </c>
      <c r="AJ988">
        <v>0</v>
      </c>
      <c r="AK988">
        <v>0</v>
      </c>
      <c r="AL988">
        <v>0</v>
      </c>
      <c r="AM988">
        <v>0</v>
      </c>
      <c r="AN988" t="s">
        <v>2300</v>
      </c>
    </row>
    <row r="989" spans="1:40" x14ac:dyDescent="0.2">
      <c r="A989" t="s">
        <v>2301</v>
      </c>
      <c r="B989" t="s">
        <v>93</v>
      </c>
      <c r="C989" t="s">
        <v>118</v>
      </c>
      <c r="D989" t="s">
        <v>119</v>
      </c>
      <c r="E989" t="s">
        <v>120</v>
      </c>
      <c r="F989" t="s">
        <v>147</v>
      </c>
      <c r="G989" t="s">
        <v>148</v>
      </c>
      <c r="H989">
        <v>0</v>
      </c>
      <c r="I989">
        <v>0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2.9770765108663299E-4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0</v>
      </c>
      <c r="AN989" t="s">
        <v>2302</v>
      </c>
    </row>
    <row r="990" spans="1:40" x14ac:dyDescent="0.2">
      <c r="A990" t="s">
        <v>2303</v>
      </c>
      <c r="B990" t="s">
        <v>93</v>
      </c>
      <c r="C990" t="s">
        <v>1557</v>
      </c>
      <c r="D990" t="s">
        <v>1557</v>
      </c>
      <c r="E990" t="s">
        <v>1557</v>
      </c>
      <c r="F990" t="s">
        <v>1557</v>
      </c>
      <c r="G990" t="s">
        <v>1557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5.3232546378855999E-5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0</v>
      </c>
      <c r="AK990">
        <v>0</v>
      </c>
      <c r="AL990">
        <v>0</v>
      </c>
      <c r="AM990">
        <v>0</v>
      </c>
      <c r="AN990" t="s">
        <v>2304</v>
      </c>
    </row>
    <row r="991" spans="1:40" x14ac:dyDescent="0.2">
      <c r="A991" t="s">
        <v>2305</v>
      </c>
      <c r="B991" t="s">
        <v>93</v>
      </c>
      <c r="C991" t="s">
        <v>94</v>
      </c>
      <c r="D991" t="s">
        <v>132</v>
      </c>
      <c r="E991" t="s">
        <v>205</v>
      </c>
      <c r="F991" t="s">
        <v>687</v>
      </c>
      <c r="G991" t="s">
        <v>688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4.4398073123626401E-5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0</v>
      </c>
      <c r="AN991" t="s">
        <v>2306</v>
      </c>
    </row>
    <row r="992" spans="1:40" x14ac:dyDescent="0.2">
      <c r="A992" t="s">
        <v>2307</v>
      </c>
      <c r="B992" t="s">
        <v>93</v>
      </c>
      <c r="C992" t="s">
        <v>94</v>
      </c>
      <c r="D992" t="s">
        <v>95</v>
      </c>
      <c r="E992" t="s">
        <v>1631</v>
      </c>
      <c r="F992" t="s">
        <v>1632</v>
      </c>
      <c r="G992" t="s">
        <v>1633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5.8678558854594501E-5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0</v>
      </c>
      <c r="AH992">
        <v>0</v>
      </c>
      <c r="AI992">
        <v>0</v>
      </c>
      <c r="AJ992">
        <v>0</v>
      </c>
      <c r="AK992">
        <v>0</v>
      </c>
      <c r="AL992">
        <v>0</v>
      </c>
      <c r="AM992">
        <v>0</v>
      </c>
      <c r="AN992" t="s">
        <v>2308</v>
      </c>
    </row>
    <row r="993" spans="1:40" x14ac:dyDescent="0.2">
      <c r="A993" t="s">
        <v>2309</v>
      </c>
      <c r="B993" t="s">
        <v>93</v>
      </c>
      <c r="C993" t="s">
        <v>101</v>
      </c>
      <c r="D993" t="s">
        <v>1417</v>
      </c>
      <c r="E993" t="s">
        <v>2111</v>
      </c>
      <c r="F993" t="s">
        <v>2112</v>
      </c>
      <c r="G993" t="s">
        <v>2113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5.8678558854594501E-5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 t="s">
        <v>2310</v>
      </c>
    </row>
    <row r="994" spans="1:40" x14ac:dyDescent="0.2">
      <c r="A994" t="s">
        <v>2311</v>
      </c>
      <c r="B994" t="s">
        <v>93</v>
      </c>
      <c r="C994" t="s">
        <v>170</v>
      </c>
      <c r="D994" t="s">
        <v>171</v>
      </c>
      <c r="E994" t="s">
        <v>172</v>
      </c>
      <c r="F994" t="s">
        <v>173</v>
      </c>
      <c r="G994" t="s">
        <v>174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5.8678558854594501E-5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0</v>
      </c>
      <c r="AN994" t="s">
        <v>2312</v>
      </c>
    </row>
    <row r="995" spans="1:40" x14ac:dyDescent="0.2">
      <c r="A995" t="s">
        <v>2313</v>
      </c>
      <c r="B995" t="s">
        <v>93</v>
      </c>
      <c r="C995" t="s">
        <v>94</v>
      </c>
      <c r="D995" t="s">
        <v>95</v>
      </c>
      <c r="E995" t="s">
        <v>1631</v>
      </c>
      <c r="F995" t="s">
        <v>1632</v>
      </c>
      <c r="G995" t="s">
        <v>2314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3.6177486749995503E-5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 t="s">
        <v>2315</v>
      </c>
    </row>
    <row r="996" spans="1:40" x14ac:dyDescent="0.2">
      <c r="A996" t="s">
        <v>2316</v>
      </c>
      <c r="B996" t="s">
        <v>93</v>
      </c>
      <c r="C996" t="s">
        <v>94</v>
      </c>
      <c r="D996" t="s">
        <v>132</v>
      </c>
      <c r="E996" t="s">
        <v>1289</v>
      </c>
      <c r="F996" t="s">
        <v>1290</v>
      </c>
      <c r="G996" t="s">
        <v>1290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1.3643495463537799E-4</v>
      </c>
      <c r="AC996">
        <v>0</v>
      </c>
      <c r="AD996">
        <v>0</v>
      </c>
      <c r="AE996">
        <v>0</v>
      </c>
      <c r="AF996">
        <v>0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0</v>
      </c>
      <c r="AN996" t="s">
        <v>2317</v>
      </c>
    </row>
    <row r="997" spans="1:40" x14ac:dyDescent="0.2">
      <c r="A997" t="s">
        <v>2318</v>
      </c>
      <c r="B997" t="s">
        <v>93</v>
      </c>
      <c r="C997" t="s">
        <v>118</v>
      </c>
      <c r="D997" t="s">
        <v>119</v>
      </c>
      <c r="E997" t="s">
        <v>120</v>
      </c>
      <c r="F997" t="s">
        <v>147</v>
      </c>
      <c r="G997" t="s">
        <v>148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1.3643495463537799E-4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0</v>
      </c>
      <c r="AM997">
        <v>0</v>
      </c>
      <c r="AN997" t="s">
        <v>2319</v>
      </c>
    </row>
    <row r="998" spans="1:40" x14ac:dyDescent="0.2">
      <c r="A998" t="s">
        <v>2320</v>
      </c>
      <c r="B998" t="s">
        <v>93</v>
      </c>
      <c r="C998" t="s">
        <v>94</v>
      </c>
      <c r="D998" t="s">
        <v>132</v>
      </c>
      <c r="E998" t="s">
        <v>205</v>
      </c>
      <c r="F998" t="s">
        <v>260</v>
      </c>
      <c r="G998" t="s">
        <v>261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1.3643495463537799E-4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0</v>
      </c>
      <c r="AM998">
        <v>0</v>
      </c>
      <c r="AN998" t="s">
        <v>2321</v>
      </c>
    </row>
    <row r="999" spans="1:40" x14ac:dyDescent="0.2">
      <c r="A999" t="s">
        <v>2322</v>
      </c>
      <c r="B999" t="s">
        <v>93</v>
      </c>
      <c r="C999" t="s">
        <v>1557</v>
      </c>
      <c r="D999" t="s">
        <v>1557</v>
      </c>
      <c r="E999" t="s">
        <v>1557</v>
      </c>
      <c r="F999" t="s">
        <v>1557</v>
      </c>
      <c r="G999" t="s">
        <v>1557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6.1297045482407695E-5</v>
      </c>
      <c r="AE999">
        <v>0</v>
      </c>
      <c r="AF999">
        <v>0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0</v>
      </c>
      <c r="AM999">
        <v>0</v>
      </c>
      <c r="AN999" t="s">
        <v>2323</v>
      </c>
    </row>
    <row r="1000" spans="1:40" x14ac:dyDescent="0.2">
      <c r="A1000" t="s">
        <v>2324</v>
      </c>
      <c r="B1000" t="s">
        <v>93</v>
      </c>
      <c r="C1000" t="s">
        <v>101</v>
      </c>
      <c r="D1000" t="s">
        <v>1417</v>
      </c>
      <c r="E1000" t="s">
        <v>2111</v>
      </c>
      <c r="F1000" t="s">
        <v>2112</v>
      </c>
      <c r="G1000" t="s">
        <v>2113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6.1297045482407695E-5</v>
      </c>
      <c r="AE1000">
        <v>0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0</v>
      </c>
      <c r="AM1000">
        <v>0</v>
      </c>
      <c r="AN1000" t="s">
        <v>2325</v>
      </c>
    </row>
    <row r="1001" spans="1:40" x14ac:dyDescent="0.2">
      <c r="A1001" t="s">
        <v>2326</v>
      </c>
      <c r="B1001" t="s">
        <v>93</v>
      </c>
      <c r="C1001" t="s">
        <v>101</v>
      </c>
      <c r="D1001" t="s">
        <v>2016</v>
      </c>
      <c r="E1001" t="s">
        <v>2016</v>
      </c>
      <c r="F1001" t="s">
        <v>2016</v>
      </c>
      <c r="G1001" t="s">
        <v>2016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6.1297045482407695E-5</v>
      </c>
      <c r="AE1001">
        <v>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  <c r="AL1001">
        <v>0</v>
      </c>
      <c r="AM1001">
        <v>0</v>
      </c>
      <c r="AN1001" t="s">
        <v>2327</v>
      </c>
    </row>
    <row r="1002" spans="1:40" x14ac:dyDescent="0.2">
      <c r="A1002" t="s">
        <v>2328</v>
      </c>
      <c r="B1002" t="s">
        <v>93</v>
      </c>
      <c r="C1002" t="s">
        <v>94</v>
      </c>
      <c r="D1002" t="s">
        <v>95</v>
      </c>
      <c r="E1002" t="s">
        <v>96</v>
      </c>
      <c r="F1002" t="s">
        <v>97</v>
      </c>
      <c r="G1002" t="s">
        <v>1960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3.9626716332151097E-5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  <c r="AL1002">
        <v>0</v>
      </c>
      <c r="AM1002">
        <v>0</v>
      </c>
      <c r="AN1002" t="s">
        <v>2329</v>
      </c>
    </row>
    <row r="1003" spans="1:40" x14ac:dyDescent="0.2">
      <c r="A1003" t="s">
        <v>2330</v>
      </c>
      <c r="B1003" t="s">
        <v>93</v>
      </c>
      <c r="C1003" t="s">
        <v>94</v>
      </c>
      <c r="D1003" t="s">
        <v>95</v>
      </c>
      <c r="E1003" t="s">
        <v>96</v>
      </c>
      <c r="F1003" t="s">
        <v>393</v>
      </c>
      <c r="G1003" t="s">
        <v>2331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3.9426735269186002E-5</v>
      </c>
      <c r="AH1003">
        <v>0</v>
      </c>
      <c r="AI1003">
        <v>0</v>
      </c>
      <c r="AJ1003">
        <v>0</v>
      </c>
      <c r="AK1003">
        <v>0</v>
      </c>
      <c r="AL1003">
        <v>0</v>
      </c>
      <c r="AM1003">
        <v>0</v>
      </c>
      <c r="AN1003" t="s">
        <v>2332</v>
      </c>
    </row>
    <row r="1004" spans="1:40" x14ac:dyDescent="0.2">
      <c r="A1004" t="s">
        <v>2333</v>
      </c>
      <c r="B1004" t="s">
        <v>93</v>
      </c>
      <c r="C1004" t="s">
        <v>1557</v>
      </c>
      <c r="D1004" t="s">
        <v>1557</v>
      </c>
      <c r="E1004" t="s">
        <v>1557</v>
      </c>
      <c r="F1004" t="s">
        <v>1557</v>
      </c>
      <c r="G1004" t="s">
        <v>1557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  <c r="AG1004">
        <v>3.9426735269186002E-5</v>
      </c>
      <c r="AH1004">
        <v>0</v>
      </c>
      <c r="AI1004">
        <v>0</v>
      </c>
      <c r="AJ1004">
        <v>0</v>
      </c>
      <c r="AK1004">
        <v>0</v>
      </c>
      <c r="AL1004">
        <v>0</v>
      </c>
      <c r="AM1004">
        <v>0</v>
      </c>
      <c r="AN1004" t="s">
        <v>2334</v>
      </c>
    </row>
    <row r="1005" spans="1:40" x14ac:dyDescent="0.2">
      <c r="A1005" t="s">
        <v>2335</v>
      </c>
      <c r="B1005" t="s">
        <v>93</v>
      </c>
      <c r="C1005" t="s">
        <v>101</v>
      </c>
      <c r="D1005" t="s">
        <v>2016</v>
      </c>
      <c r="E1005" t="s">
        <v>2016</v>
      </c>
      <c r="F1005" t="s">
        <v>2016</v>
      </c>
      <c r="G1005" t="s">
        <v>2016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3.9426735269186002E-5</v>
      </c>
      <c r="AH1005">
        <v>0</v>
      </c>
      <c r="AI1005">
        <v>0</v>
      </c>
      <c r="AJ1005">
        <v>0</v>
      </c>
      <c r="AK1005">
        <v>0</v>
      </c>
      <c r="AL1005">
        <v>0</v>
      </c>
      <c r="AM1005">
        <v>0</v>
      </c>
      <c r="AN1005" t="s">
        <v>2336</v>
      </c>
    </row>
    <row r="1006" spans="1:40" x14ac:dyDescent="0.2">
      <c r="A1006" t="s">
        <v>2337</v>
      </c>
      <c r="B1006" t="s">
        <v>93</v>
      </c>
      <c r="C1006" t="s">
        <v>101</v>
      </c>
      <c r="D1006" t="s">
        <v>1417</v>
      </c>
      <c r="E1006" t="s">
        <v>2111</v>
      </c>
      <c r="F1006" t="s">
        <v>2112</v>
      </c>
      <c r="G1006" t="s">
        <v>2113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3.9426735269186002E-5</v>
      </c>
      <c r="AH1006">
        <v>0</v>
      </c>
      <c r="AI1006">
        <v>0</v>
      </c>
      <c r="AJ1006">
        <v>0</v>
      </c>
      <c r="AK1006">
        <v>0</v>
      </c>
      <c r="AL1006">
        <v>0</v>
      </c>
      <c r="AM1006">
        <v>0</v>
      </c>
      <c r="AN1006" t="s">
        <v>2338</v>
      </c>
    </row>
    <row r="1007" spans="1:40" x14ac:dyDescent="0.2">
      <c r="A1007" t="s">
        <v>2339</v>
      </c>
      <c r="B1007" t="s">
        <v>93</v>
      </c>
      <c r="C1007" t="s">
        <v>1557</v>
      </c>
      <c r="D1007" t="s">
        <v>1557</v>
      </c>
      <c r="E1007" t="s">
        <v>1557</v>
      </c>
      <c r="F1007" t="s">
        <v>1557</v>
      </c>
      <c r="G1007" t="s">
        <v>1557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3.9426735269186002E-5</v>
      </c>
      <c r="AH1007">
        <v>0</v>
      </c>
      <c r="AI1007">
        <v>0</v>
      </c>
      <c r="AJ1007">
        <v>0</v>
      </c>
      <c r="AK1007">
        <v>0</v>
      </c>
      <c r="AL1007">
        <v>0</v>
      </c>
      <c r="AM1007">
        <v>0</v>
      </c>
      <c r="AN1007" t="s">
        <v>2340</v>
      </c>
    </row>
    <row r="1008" spans="1:40" x14ac:dyDescent="0.2">
      <c r="A1008" t="s">
        <v>2341</v>
      </c>
      <c r="B1008" t="s">
        <v>93</v>
      </c>
      <c r="C1008" t="s">
        <v>1557</v>
      </c>
      <c r="D1008" t="s">
        <v>1557</v>
      </c>
      <c r="E1008" t="s">
        <v>1557</v>
      </c>
      <c r="F1008" t="s">
        <v>1557</v>
      </c>
      <c r="G1008" t="s">
        <v>1557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  <c r="AH1008">
        <v>7.0254320640719402E-5</v>
      </c>
      <c r="AI1008">
        <v>0</v>
      </c>
      <c r="AJ1008">
        <v>0</v>
      </c>
      <c r="AK1008">
        <v>0</v>
      </c>
      <c r="AL1008">
        <v>0</v>
      </c>
      <c r="AM1008">
        <v>0</v>
      </c>
      <c r="AN1008" t="s">
        <v>2342</v>
      </c>
    </row>
    <row r="1009" spans="1:40" x14ac:dyDescent="0.2">
      <c r="A1009" t="s">
        <v>2343</v>
      </c>
      <c r="B1009" t="s">
        <v>93</v>
      </c>
      <c r="C1009" t="s">
        <v>101</v>
      </c>
      <c r="D1009" t="s">
        <v>1417</v>
      </c>
      <c r="E1009" t="s">
        <v>2111</v>
      </c>
      <c r="F1009" t="s">
        <v>2112</v>
      </c>
      <c r="G1009" t="s">
        <v>2113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0</v>
      </c>
      <c r="AH1009">
        <v>7.0254320640719402E-5</v>
      </c>
      <c r="AI1009">
        <v>0</v>
      </c>
      <c r="AJ1009">
        <v>0</v>
      </c>
      <c r="AK1009">
        <v>0</v>
      </c>
      <c r="AL1009">
        <v>0</v>
      </c>
      <c r="AM1009">
        <v>0</v>
      </c>
      <c r="AN1009" t="s">
        <v>2344</v>
      </c>
    </row>
    <row r="1010" spans="1:40" x14ac:dyDescent="0.2">
      <c r="A1010" t="s">
        <v>2345</v>
      </c>
      <c r="B1010" t="s">
        <v>93</v>
      </c>
      <c r="C1010" t="s">
        <v>101</v>
      </c>
      <c r="D1010" t="s">
        <v>1417</v>
      </c>
      <c r="E1010" t="s">
        <v>2111</v>
      </c>
      <c r="F1010" t="s">
        <v>2112</v>
      </c>
      <c r="G1010" t="s">
        <v>2113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  <c r="AH1010">
        <v>7.0254320640719402E-5</v>
      </c>
      <c r="AI1010">
        <v>0</v>
      </c>
      <c r="AJ1010">
        <v>0</v>
      </c>
      <c r="AK1010">
        <v>0</v>
      </c>
      <c r="AL1010">
        <v>0</v>
      </c>
      <c r="AM1010">
        <v>0</v>
      </c>
      <c r="AN1010" t="s">
        <v>2346</v>
      </c>
    </row>
    <row r="1011" spans="1:40" x14ac:dyDescent="0.2">
      <c r="A1011" t="s">
        <v>2347</v>
      </c>
      <c r="B1011" t="s">
        <v>93</v>
      </c>
      <c r="C1011" t="s">
        <v>94</v>
      </c>
      <c r="D1011" t="s">
        <v>95</v>
      </c>
      <c r="E1011" t="s">
        <v>96</v>
      </c>
      <c r="F1011" t="s">
        <v>97</v>
      </c>
      <c r="G1011" t="s">
        <v>1960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0</v>
      </c>
      <c r="AH1011">
        <v>0</v>
      </c>
      <c r="AI1011">
        <v>0</v>
      </c>
      <c r="AJ1011">
        <v>0</v>
      </c>
      <c r="AK1011">
        <v>0</v>
      </c>
      <c r="AL1011">
        <v>3.0037697310124201E-5</v>
      </c>
      <c r="AM1011">
        <v>0</v>
      </c>
      <c r="AN1011" t="s">
        <v>2348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0F81-B19D-0F43-A681-79FF5278F9E0}">
  <dimension ref="A1:D258"/>
  <sheetViews>
    <sheetView zoomScale="115" workbookViewId="0">
      <selection activeCell="A2" sqref="A2:D258"/>
    </sheetView>
  </sheetViews>
  <sheetFormatPr baseColWidth="10" defaultColWidth="8.83203125" defaultRowHeight="15" x14ac:dyDescent="0.2"/>
  <cols>
    <col min="1" max="1" width="81.33203125" customWidth="1"/>
    <col min="3" max="3" width="7.5" customWidth="1"/>
  </cols>
  <sheetData>
    <row r="1" spans="1:4" x14ac:dyDescent="0.2">
      <c r="C1" t="s">
        <v>2364</v>
      </c>
      <c r="D1" t="s">
        <v>2365</v>
      </c>
    </row>
    <row r="2" spans="1:4" x14ac:dyDescent="0.2">
      <c r="A2" t="s">
        <v>2366</v>
      </c>
      <c r="B2" t="s">
        <v>6</v>
      </c>
      <c r="C2" s="12">
        <v>5.2403781364000004</v>
      </c>
      <c r="D2">
        <v>1.4704733296600001E-2</v>
      </c>
    </row>
    <row r="3" spans="1:4" x14ac:dyDescent="0.2">
      <c r="A3" t="s">
        <v>2367</v>
      </c>
      <c r="B3" t="s">
        <v>6</v>
      </c>
      <c r="C3" s="12">
        <v>5.2403781364000004</v>
      </c>
      <c r="D3">
        <v>1.4704733296600001E-2</v>
      </c>
    </row>
    <row r="4" spans="1:4" x14ac:dyDescent="0.2">
      <c r="A4" t="s">
        <v>2368</v>
      </c>
      <c r="B4" t="s">
        <v>2369</v>
      </c>
      <c r="C4" s="12">
        <v>5.2359970523600001</v>
      </c>
      <c r="D4">
        <v>3.8164294048099998E-2</v>
      </c>
    </row>
    <row r="5" spans="1:4" x14ac:dyDescent="0.2">
      <c r="A5" t="s">
        <v>2370</v>
      </c>
      <c r="B5" t="s">
        <v>2371</v>
      </c>
      <c r="C5" s="12">
        <v>5.2018749639799999</v>
      </c>
      <c r="D5">
        <v>4.2412282979699997E-2</v>
      </c>
    </row>
    <row r="6" spans="1:4" x14ac:dyDescent="0.2">
      <c r="A6" t="s">
        <v>2372</v>
      </c>
      <c r="B6" t="s">
        <v>2371</v>
      </c>
      <c r="C6" s="12">
        <v>5.2005963577500003</v>
      </c>
      <c r="D6">
        <v>4.1605035978599998E-2</v>
      </c>
    </row>
    <row r="7" spans="1:4" x14ac:dyDescent="0.2">
      <c r="A7" t="s">
        <v>2373</v>
      </c>
      <c r="B7" t="s">
        <v>2369</v>
      </c>
      <c r="C7" s="12">
        <v>5.12445754136</v>
      </c>
      <c r="D7">
        <v>1.54002570615E-4</v>
      </c>
    </row>
    <row r="8" spans="1:4" x14ac:dyDescent="0.2">
      <c r="A8" t="s">
        <v>2374</v>
      </c>
      <c r="B8" t="s">
        <v>6</v>
      </c>
      <c r="C8" s="12">
        <v>4.99899973604</v>
      </c>
      <c r="D8">
        <v>4.7586646764500001E-4</v>
      </c>
    </row>
    <row r="9" spans="1:4" x14ac:dyDescent="0.2">
      <c r="A9" t="s">
        <v>2375</v>
      </c>
      <c r="B9" t="s">
        <v>6</v>
      </c>
      <c r="C9" s="12">
        <v>4.9213578569200003</v>
      </c>
      <c r="D9" s="27">
        <v>4.8812833348399998E-5</v>
      </c>
    </row>
    <row r="10" spans="1:4" x14ac:dyDescent="0.2">
      <c r="A10" t="s">
        <v>2376</v>
      </c>
      <c r="B10" t="s">
        <v>6</v>
      </c>
      <c r="C10" s="12">
        <v>4.9213578569200003</v>
      </c>
      <c r="D10" s="27">
        <v>4.8812833348399998E-5</v>
      </c>
    </row>
    <row r="11" spans="1:4" x14ac:dyDescent="0.2">
      <c r="A11" t="s">
        <v>2377</v>
      </c>
      <c r="B11" t="s">
        <v>6</v>
      </c>
      <c r="C11" s="12">
        <v>4.8911895984399996</v>
      </c>
      <c r="D11" s="27">
        <v>3.7562454715299997E-5</v>
      </c>
    </row>
    <row r="12" spans="1:4" x14ac:dyDescent="0.2">
      <c r="A12" t="s">
        <v>2378</v>
      </c>
      <c r="B12" t="s">
        <v>6</v>
      </c>
      <c r="C12" s="12">
        <v>4.8767481675699997</v>
      </c>
      <c r="D12">
        <v>3.6119247794100002E-4</v>
      </c>
    </row>
    <row r="13" spans="1:4" x14ac:dyDescent="0.2">
      <c r="A13" t="s">
        <v>2379</v>
      </c>
      <c r="B13" t="s">
        <v>6</v>
      </c>
      <c r="C13" s="12">
        <v>4.7241370275600003</v>
      </c>
      <c r="D13">
        <v>8.7637719912300001E-4</v>
      </c>
    </row>
    <row r="14" spans="1:4" x14ac:dyDescent="0.2">
      <c r="A14" t="s">
        <v>2380</v>
      </c>
      <c r="B14" t="s">
        <v>11</v>
      </c>
      <c r="C14" s="12">
        <v>4.6131983300600004</v>
      </c>
      <c r="D14">
        <v>3.9419622433699997E-3</v>
      </c>
    </row>
    <row r="15" spans="1:4" x14ac:dyDescent="0.2">
      <c r="A15" t="s">
        <v>2381</v>
      </c>
      <c r="B15" t="s">
        <v>11</v>
      </c>
      <c r="C15" s="12">
        <v>4.5898062205799999</v>
      </c>
      <c r="D15">
        <v>2.75414895784E-2</v>
      </c>
    </row>
    <row r="16" spans="1:4" x14ac:dyDescent="0.2">
      <c r="A16" t="s">
        <v>2382</v>
      </c>
      <c r="B16" t="s">
        <v>11</v>
      </c>
      <c r="C16" s="12">
        <v>4.5898062205799999</v>
      </c>
      <c r="D16">
        <v>2.75414895784E-2</v>
      </c>
    </row>
    <row r="17" spans="1:4" x14ac:dyDescent="0.2">
      <c r="A17" t="s">
        <v>2383</v>
      </c>
      <c r="B17" t="s">
        <v>11</v>
      </c>
      <c r="C17" s="12">
        <v>4.5898062205799999</v>
      </c>
      <c r="D17">
        <v>2.75414895784E-2</v>
      </c>
    </row>
    <row r="18" spans="1:4" x14ac:dyDescent="0.2">
      <c r="A18" t="s">
        <v>2384</v>
      </c>
      <c r="B18" t="s">
        <v>11</v>
      </c>
      <c r="C18" s="12">
        <v>4.5898062205799999</v>
      </c>
      <c r="D18">
        <v>2.75414895784E-2</v>
      </c>
    </row>
    <row r="19" spans="1:4" x14ac:dyDescent="0.2">
      <c r="A19" t="s">
        <v>2385</v>
      </c>
      <c r="B19" t="s">
        <v>2371</v>
      </c>
      <c r="C19" s="12">
        <v>4.5070695244900003</v>
      </c>
      <c r="D19">
        <v>5.29953186854E-3</v>
      </c>
    </row>
    <row r="20" spans="1:4" x14ac:dyDescent="0.2">
      <c r="A20" t="s">
        <v>2386</v>
      </c>
      <c r="B20" t="s">
        <v>11</v>
      </c>
      <c r="C20" s="12">
        <v>4.3419618229100001</v>
      </c>
      <c r="D20">
        <v>2.3004889732299999E-3</v>
      </c>
    </row>
    <row r="21" spans="1:4" x14ac:dyDescent="0.2">
      <c r="A21" t="s">
        <v>2387</v>
      </c>
      <c r="B21" t="s">
        <v>2371</v>
      </c>
      <c r="C21" s="12">
        <v>4.21456554297</v>
      </c>
      <c r="D21" s="27">
        <v>7.1748480105600004E-6</v>
      </c>
    </row>
    <row r="22" spans="1:4" x14ac:dyDescent="0.2">
      <c r="A22" t="s">
        <v>2388</v>
      </c>
      <c r="B22" t="s">
        <v>2371</v>
      </c>
      <c r="C22" s="12">
        <v>4.2145654766299998</v>
      </c>
      <c r="D22" s="27">
        <v>7.1748480105600004E-6</v>
      </c>
    </row>
    <row r="23" spans="1:4" x14ac:dyDescent="0.2">
      <c r="A23" t="s">
        <v>2389</v>
      </c>
      <c r="B23" t="s">
        <v>2371</v>
      </c>
      <c r="C23" s="12">
        <v>4.2145654066900002</v>
      </c>
      <c r="D23" s="27">
        <v>7.1748480105600004E-6</v>
      </c>
    </row>
    <row r="24" spans="1:4" x14ac:dyDescent="0.2">
      <c r="A24" t="s">
        <v>2390</v>
      </c>
      <c r="B24" t="s">
        <v>11</v>
      </c>
      <c r="C24" s="12">
        <v>4.1238611196799999</v>
      </c>
      <c r="D24">
        <v>3.3760599895200001E-3</v>
      </c>
    </row>
    <row r="25" spans="1:4" x14ac:dyDescent="0.2">
      <c r="A25" t="s">
        <v>2391</v>
      </c>
      <c r="B25" t="s">
        <v>6</v>
      </c>
      <c r="C25" s="12">
        <v>4.1050623956500001</v>
      </c>
      <c r="D25">
        <v>1.3515320040499999E-4</v>
      </c>
    </row>
    <row r="26" spans="1:4" x14ac:dyDescent="0.2">
      <c r="A26" t="s">
        <v>2392</v>
      </c>
      <c r="B26" t="s">
        <v>11</v>
      </c>
      <c r="C26" s="12">
        <v>4.0827698344699996</v>
      </c>
      <c r="D26">
        <v>1.7118823027300001E-2</v>
      </c>
    </row>
    <row r="27" spans="1:4" x14ac:dyDescent="0.2">
      <c r="A27" t="s">
        <v>2393</v>
      </c>
      <c r="B27" t="s">
        <v>11</v>
      </c>
      <c r="C27" s="12">
        <v>4.0692623132300003</v>
      </c>
      <c r="D27">
        <v>4.0034049219500002E-3</v>
      </c>
    </row>
    <row r="28" spans="1:4" x14ac:dyDescent="0.2">
      <c r="A28" t="s">
        <v>2394</v>
      </c>
      <c r="D28" t="s">
        <v>7</v>
      </c>
    </row>
    <row r="29" spans="1:4" x14ac:dyDescent="0.2">
      <c r="A29" t="s">
        <v>2395</v>
      </c>
      <c r="D29">
        <v>2.45685787183E-2</v>
      </c>
    </row>
    <row r="30" spans="1:4" x14ac:dyDescent="0.2">
      <c r="A30" t="s">
        <v>2396</v>
      </c>
      <c r="D30">
        <v>1.1454836512899999E-4</v>
      </c>
    </row>
    <row r="31" spans="1:4" x14ac:dyDescent="0.2">
      <c r="A31" t="s">
        <v>2397</v>
      </c>
      <c r="D31">
        <v>1.1908255914600001E-3</v>
      </c>
    </row>
    <row r="32" spans="1:4" x14ac:dyDescent="0.2">
      <c r="A32" t="s">
        <v>2398</v>
      </c>
      <c r="D32">
        <v>1.93777457247E-3</v>
      </c>
    </row>
    <row r="33" spans="1:4" x14ac:dyDescent="0.2">
      <c r="A33" t="s">
        <v>2399</v>
      </c>
      <c r="D33" t="s">
        <v>7</v>
      </c>
    </row>
    <row r="34" spans="1:4" x14ac:dyDescent="0.2">
      <c r="A34" t="s">
        <v>2400</v>
      </c>
      <c r="D34" t="s">
        <v>7</v>
      </c>
    </row>
    <row r="35" spans="1:4" x14ac:dyDescent="0.2">
      <c r="A35" t="s">
        <v>2401</v>
      </c>
      <c r="D35" t="s">
        <v>7</v>
      </c>
    </row>
    <row r="36" spans="1:4" x14ac:dyDescent="0.2">
      <c r="A36" t="s">
        <v>2402</v>
      </c>
      <c r="D36" t="s">
        <v>7</v>
      </c>
    </row>
    <row r="37" spans="1:4" x14ac:dyDescent="0.2">
      <c r="A37" t="s">
        <v>2403</v>
      </c>
      <c r="D37" t="s">
        <v>7</v>
      </c>
    </row>
    <row r="38" spans="1:4" x14ac:dyDescent="0.2">
      <c r="A38" t="s">
        <v>2404</v>
      </c>
      <c r="D38">
        <v>1.25900923276E-2</v>
      </c>
    </row>
    <row r="39" spans="1:4" x14ac:dyDescent="0.2">
      <c r="A39" t="s">
        <v>2405</v>
      </c>
      <c r="D39">
        <v>4.35315916129E-4</v>
      </c>
    </row>
    <row r="40" spans="1:4" x14ac:dyDescent="0.2">
      <c r="A40" t="s">
        <v>2406</v>
      </c>
      <c r="D40" t="s">
        <v>7</v>
      </c>
    </row>
    <row r="41" spans="1:4" x14ac:dyDescent="0.2">
      <c r="A41" t="s">
        <v>2407</v>
      </c>
      <c r="D41" t="s">
        <v>7</v>
      </c>
    </row>
    <row r="42" spans="1:4" x14ac:dyDescent="0.2">
      <c r="A42" t="s">
        <v>2408</v>
      </c>
      <c r="D42" t="s">
        <v>7</v>
      </c>
    </row>
    <row r="43" spans="1:4" x14ac:dyDescent="0.2">
      <c r="A43" t="s">
        <v>2409</v>
      </c>
      <c r="D43" t="s">
        <v>7</v>
      </c>
    </row>
    <row r="44" spans="1:4" x14ac:dyDescent="0.2">
      <c r="A44" t="s">
        <v>2410</v>
      </c>
      <c r="D44" t="s">
        <v>7</v>
      </c>
    </row>
    <row r="45" spans="1:4" x14ac:dyDescent="0.2">
      <c r="A45" t="s">
        <v>2411</v>
      </c>
      <c r="D45" t="s">
        <v>7</v>
      </c>
    </row>
    <row r="46" spans="1:4" x14ac:dyDescent="0.2">
      <c r="A46" t="s">
        <v>2412</v>
      </c>
      <c r="D46">
        <v>1.93777457247E-3</v>
      </c>
    </row>
    <row r="47" spans="1:4" x14ac:dyDescent="0.2">
      <c r="A47" t="s">
        <v>2413</v>
      </c>
      <c r="D47" t="s">
        <v>7</v>
      </c>
    </row>
    <row r="48" spans="1:4" x14ac:dyDescent="0.2">
      <c r="A48" t="s">
        <v>2414</v>
      </c>
      <c r="D48" t="s">
        <v>7</v>
      </c>
    </row>
    <row r="49" spans="1:4" x14ac:dyDescent="0.2">
      <c r="A49" t="s">
        <v>2415</v>
      </c>
      <c r="D49" t="s">
        <v>7</v>
      </c>
    </row>
    <row r="50" spans="1:4" x14ac:dyDescent="0.2">
      <c r="A50" t="s">
        <v>2416</v>
      </c>
      <c r="D50">
        <v>6.9456722318799998E-4</v>
      </c>
    </row>
    <row r="51" spans="1:4" x14ac:dyDescent="0.2">
      <c r="A51" t="s">
        <v>2417</v>
      </c>
      <c r="D51" t="s">
        <v>7</v>
      </c>
    </row>
    <row r="52" spans="1:4" x14ac:dyDescent="0.2">
      <c r="A52" t="s">
        <v>2418</v>
      </c>
      <c r="D52" t="s">
        <v>7</v>
      </c>
    </row>
    <row r="53" spans="1:4" x14ac:dyDescent="0.2">
      <c r="A53" t="s">
        <v>2419</v>
      </c>
      <c r="D53" t="s">
        <v>7</v>
      </c>
    </row>
    <row r="54" spans="1:4" x14ac:dyDescent="0.2">
      <c r="A54" t="s">
        <v>2420</v>
      </c>
      <c r="D54" t="s">
        <v>7</v>
      </c>
    </row>
    <row r="55" spans="1:4" x14ac:dyDescent="0.2">
      <c r="A55" t="s">
        <v>2421</v>
      </c>
      <c r="D55" t="s">
        <v>7</v>
      </c>
    </row>
    <row r="56" spans="1:4" x14ac:dyDescent="0.2">
      <c r="A56" t="s">
        <v>2422</v>
      </c>
      <c r="D56" t="s">
        <v>7</v>
      </c>
    </row>
    <row r="57" spans="1:4" x14ac:dyDescent="0.2">
      <c r="A57" t="s">
        <v>2423</v>
      </c>
      <c r="D57">
        <v>2.2848662738E-2</v>
      </c>
    </row>
    <row r="58" spans="1:4" x14ac:dyDescent="0.2">
      <c r="A58" t="s">
        <v>2424</v>
      </c>
      <c r="D58">
        <v>8.9824657326099998E-4</v>
      </c>
    </row>
    <row r="59" spans="1:4" x14ac:dyDescent="0.2">
      <c r="A59" t="s">
        <v>2425</v>
      </c>
      <c r="D59">
        <v>1.0390343109199999E-3</v>
      </c>
    </row>
    <row r="60" spans="1:4" x14ac:dyDescent="0.2">
      <c r="A60" t="s">
        <v>2426</v>
      </c>
      <c r="D60" t="s">
        <v>7</v>
      </c>
    </row>
    <row r="61" spans="1:4" x14ac:dyDescent="0.2">
      <c r="A61" t="s">
        <v>2427</v>
      </c>
      <c r="D61" t="s">
        <v>7</v>
      </c>
    </row>
    <row r="62" spans="1:4" x14ac:dyDescent="0.2">
      <c r="A62" t="s">
        <v>2428</v>
      </c>
      <c r="D62" t="s">
        <v>7</v>
      </c>
    </row>
    <row r="63" spans="1:4" x14ac:dyDescent="0.2">
      <c r="A63" t="s">
        <v>2429</v>
      </c>
      <c r="D63" t="s">
        <v>7</v>
      </c>
    </row>
    <row r="64" spans="1:4" x14ac:dyDescent="0.2">
      <c r="A64" t="s">
        <v>2430</v>
      </c>
      <c r="D64" t="s">
        <v>7</v>
      </c>
    </row>
    <row r="65" spans="1:4" x14ac:dyDescent="0.2">
      <c r="A65" t="s">
        <v>2431</v>
      </c>
      <c r="D65" t="s">
        <v>7</v>
      </c>
    </row>
    <row r="66" spans="1:4" x14ac:dyDescent="0.2">
      <c r="A66" t="s">
        <v>2432</v>
      </c>
      <c r="D66" t="s">
        <v>7</v>
      </c>
    </row>
    <row r="67" spans="1:4" x14ac:dyDescent="0.2">
      <c r="A67" t="s">
        <v>2433</v>
      </c>
      <c r="D67" t="s">
        <v>7</v>
      </c>
    </row>
    <row r="68" spans="1:4" x14ac:dyDescent="0.2">
      <c r="A68" t="s">
        <v>2434</v>
      </c>
      <c r="D68">
        <v>4.1614813192899998E-4</v>
      </c>
    </row>
    <row r="69" spans="1:4" x14ac:dyDescent="0.2">
      <c r="A69" t="s">
        <v>2435</v>
      </c>
      <c r="D69" t="s">
        <v>7</v>
      </c>
    </row>
    <row r="70" spans="1:4" x14ac:dyDescent="0.2">
      <c r="A70" t="s">
        <v>2436</v>
      </c>
      <c r="D70" t="s">
        <v>7</v>
      </c>
    </row>
    <row r="71" spans="1:4" x14ac:dyDescent="0.2">
      <c r="A71" t="s">
        <v>2437</v>
      </c>
      <c r="D71" t="s">
        <v>7</v>
      </c>
    </row>
    <row r="72" spans="1:4" x14ac:dyDescent="0.2">
      <c r="A72" t="s">
        <v>2438</v>
      </c>
      <c r="D72">
        <v>1.93777457247E-3</v>
      </c>
    </row>
    <row r="73" spans="1:4" x14ac:dyDescent="0.2">
      <c r="A73" t="s">
        <v>2439</v>
      </c>
      <c r="D73" t="s">
        <v>7</v>
      </c>
    </row>
    <row r="74" spans="1:4" x14ac:dyDescent="0.2">
      <c r="A74" t="s">
        <v>2440</v>
      </c>
      <c r="D74" t="s">
        <v>7</v>
      </c>
    </row>
    <row r="75" spans="1:4" x14ac:dyDescent="0.2">
      <c r="A75" t="s">
        <v>2441</v>
      </c>
      <c r="D75">
        <v>1.2218811966500001E-3</v>
      </c>
    </row>
    <row r="76" spans="1:4" x14ac:dyDescent="0.2">
      <c r="A76" t="s">
        <v>2442</v>
      </c>
      <c r="D76" t="s">
        <v>7</v>
      </c>
    </row>
    <row r="77" spans="1:4" x14ac:dyDescent="0.2">
      <c r="A77" t="s">
        <v>2443</v>
      </c>
      <c r="D77" t="s">
        <v>7</v>
      </c>
    </row>
    <row r="78" spans="1:4" x14ac:dyDescent="0.2">
      <c r="A78" t="s">
        <v>2444</v>
      </c>
      <c r="D78" t="s">
        <v>7</v>
      </c>
    </row>
    <row r="79" spans="1:4" x14ac:dyDescent="0.2">
      <c r="A79" t="s">
        <v>2445</v>
      </c>
      <c r="D79" t="s">
        <v>7</v>
      </c>
    </row>
    <row r="80" spans="1:4" x14ac:dyDescent="0.2">
      <c r="A80" t="s">
        <v>2446</v>
      </c>
      <c r="D80" t="s">
        <v>7</v>
      </c>
    </row>
    <row r="81" spans="1:4" x14ac:dyDescent="0.2">
      <c r="A81" t="s">
        <v>2447</v>
      </c>
      <c r="D81" t="s">
        <v>7</v>
      </c>
    </row>
    <row r="82" spans="1:4" x14ac:dyDescent="0.2">
      <c r="A82" t="s">
        <v>2448</v>
      </c>
      <c r="D82">
        <v>3.61408638335E-2</v>
      </c>
    </row>
    <row r="83" spans="1:4" x14ac:dyDescent="0.2">
      <c r="A83" t="s">
        <v>2449</v>
      </c>
      <c r="D83" t="s">
        <v>7</v>
      </c>
    </row>
    <row r="84" spans="1:4" x14ac:dyDescent="0.2">
      <c r="A84" t="s">
        <v>2450</v>
      </c>
      <c r="D84" t="s">
        <v>7</v>
      </c>
    </row>
    <row r="85" spans="1:4" x14ac:dyDescent="0.2">
      <c r="A85" t="s">
        <v>2451</v>
      </c>
      <c r="D85">
        <v>3.9823252446300004E-3</v>
      </c>
    </row>
    <row r="86" spans="1:4" x14ac:dyDescent="0.2">
      <c r="A86" t="s">
        <v>2452</v>
      </c>
      <c r="D86" t="s">
        <v>7</v>
      </c>
    </row>
    <row r="87" spans="1:4" x14ac:dyDescent="0.2">
      <c r="A87" t="s">
        <v>2453</v>
      </c>
      <c r="D87" t="s">
        <v>7</v>
      </c>
    </row>
    <row r="88" spans="1:4" x14ac:dyDescent="0.2">
      <c r="A88" t="s">
        <v>2454</v>
      </c>
      <c r="D88" t="s">
        <v>7</v>
      </c>
    </row>
    <row r="89" spans="1:4" x14ac:dyDescent="0.2">
      <c r="A89" t="s">
        <v>2455</v>
      </c>
      <c r="D89" t="s">
        <v>7</v>
      </c>
    </row>
    <row r="90" spans="1:4" x14ac:dyDescent="0.2">
      <c r="A90" t="s">
        <v>2456</v>
      </c>
      <c r="D90" t="s">
        <v>7</v>
      </c>
    </row>
    <row r="91" spans="1:4" x14ac:dyDescent="0.2">
      <c r="A91" t="s">
        <v>2457</v>
      </c>
      <c r="D91" t="s">
        <v>7</v>
      </c>
    </row>
    <row r="92" spans="1:4" x14ac:dyDescent="0.2">
      <c r="A92" t="s">
        <v>2458</v>
      </c>
      <c r="D92" t="s">
        <v>7</v>
      </c>
    </row>
    <row r="93" spans="1:4" x14ac:dyDescent="0.2">
      <c r="A93" t="s">
        <v>2459</v>
      </c>
      <c r="D93" t="s">
        <v>7</v>
      </c>
    </row>
    <row r="94" spans="1:4" x14ac:dyDescent="0.2">
      <c r="A94" t="s">
        <v>2460</v>
      </c>
      <c r="D94" t="s">
        <v>7</v>
      </c>
    </row>
    <row r="95" spans="1:4" x14ac:dyDescent="0.2">
      <c r="A95" t="s">
        <v>2461</v>
      </c>
      <c r="D95" t="s">
        <v>7</v>
      </c>
    </row>
    <row r="96" spans="1:4" x14ac:dyDescent="0.2">
      <c r="A96" t="s">
        <v>2462</v>
      </c>
      <c r="D96" t="s">
        <v>7</v>
      </c>
    </row>
    <row r="97" spans="1:4" x14ac:dyDescent="0.2">
      <c r="A97" t="s">
        <v>2463</v>
      </c>
      <c r="D97" t="s">
        <v>7</v>
      </c>
    </row>
    <row r="98" spans="1:4" x14ac:dyDescent="0.2">
      <c r="A98" t="s">
        <v>2464</v>
      </c>
      <c r="D98">
        <v>1.37909107379E-3</v>
      </c>
    </row>
    <row r="99" spans="1:4" x14ac:dyDescent="0.2">
      <c r="A99" t="s">
        <v>2465</v>
      </c>
      <c r="D99" t="s">
        <v>7</v>
      </c>
    </row>
    <row r="100" spans="1:4" x14ac:dyDescent="0.2">
      <c r="A100" t="s">
        <v>2466</v>
      </c>
      <c r="D100">
        <v>3.1469740815199998E-3</v>
      </c>
    </row>
    <row r="101" spans="1:4" x14ac:dyDescent="0.2">
      <c r="A101" t="s">
        <v>2467</v>
      </c>
      <c r="D101" t="s">
        <v>7</v>
      </c>
    </row>
    <row r="102" spans="1:4" x14ac:dyDescent="0.2">
      <c r="A102" t="s">
        <v>2468</v>
      </c>
      <c r="D102" t="s">
        <v>7</v>
      </c>
    </row>
    <row r="103" spans="1:4" x14ac:dyDescent="0.2">
      <c r="A103" t="s">
        <v>2469</v>
      </c>
      <c r="D103" t="s">
        <v>7</v>
      </c>
    </row>
    <row r="104" spans="1:4" x14ac:dyDescent="0.2">
      <c r="A104" t="s">
        <v>2470</v>
      </c>
      <c r="D104">
        <v>1.41171270718E-2</v>
      </c>
    </row>
    <row r="105" spans="1:4" x14ac:dyDescent="0.2">
      <c r="A105" t="s">
        <v>2471</v>
      </c>
      <c r="D105" t="s">
        <v>7</v>
      </c>
    </row>
    <row r="106" spans="1:4" x14ac:dyDescent="0.2">
      <c r="A106" t="s">
        <v>2472</v>
      </c>
      <c r="D106" t="s">
        <v>7</v>
      </c>
    </row>
    <row r="107" spans="1:4" x14ac:dyDescent="0.2">
      <c r="A107" t="s">
        <v>2473</v>
      </c>
      <c r="D107" t="s">
        <v>7</v>
      </c>
    </row>
    <row r="108" spans="1:4" x14ac:dyDescent="0.2">
      <c r="A108" t="s">
        <v>2474</v>
      </c>
      <c r="D108">
        <v>2.3618523550099999E-2</v>
      </c>
    </row>
    <row r="109" spans="1:4" x14ac:dyDescent="0.2">
      <c r="A109" t="s">
        <v>2475</v>
      </c>
      <c r="D109" t="s">
        <v>7</v>
      </c>
    </row>
    <row r="110" spans="1:4" x14ac:dyDescent="0.2">
      <c r="A110" t="s">
        <v>2476</v>
      </c>
      <c r="D110">
        <v>1.93777457247E-3</v>
      </c>
    </row>
    <row r="111" spans="1:4" x14ac:dyDescent="0.2">
      <c r="A111" t="s">
        <v>2477</v>
      </c>
      <c r="D111" t="s">
        <v>7</v>
      </c>
    </row>
    <row r="112" spans="1:4" x14ac:dyDescent="0.2">
      <c r="A112" t="s">
        <v>2478</v>
      </c>
      <c r="D112">
        <v>2.7358611773500002E-2</v>
      </c>
    </row>
    <row r="113" spans="1:4" x14ac:dyDescent="0.2">
      <c r="A113" t="s">
        <v>2479</v>
      </c>
      <c r="D113" t="s">
        <v>7</v>
      </c>
    </row>
    <row r="114" spans="1:4" x14ac:dyDescent="0.2">
      <c r="A114" t="s">
        <v>2480</v>
      </c>
      <c r="D114">
        <v>2.3844328538900001E-3</v>
      </c>
    </row>
    <row r="115" spans="1:4" x14ac:dyDescent="0.2">
      <c r="A115" t="s">
        <v>2481</v>
      </c>
      <c r="D115" t="s">
        <v>7</v>
      </c>
    </row>
    <row r="116" spans="1:4" x14ac:dyDescent="0.2">
      <c r="A116" t="s">
        <v>2482</v>
      </c>
      <c r="D116">
        <v>3.1469740815199998E-3</v>
      </c>
    </row>
    <row r="117" spans="1:4" x14ac:dyDescent="0.2">
      <c r="A117" t="s">
        <v>2483</v>
      </c>
      <c r="D117" t="s">
        <v>7</v>
      </c>
    </row>
    <row r="118" spans="1:4" x14ac:dyDescent="0.2">
      <c r="A118" t="s">
        <v>2484</v>
      </c>
      <c r="D118" t="s">
        <v>7</v>
      </c>
    </row>
    <row r="119" spans="1:4" x14ac:dyDescent="0.2">
      <c r="A119" t="s">
        <v>2485</v>
      </c>
      <c r="D119" t="s">
        <v>7</v>
      </c>
    </row>
    <row r="120" spans="1:4" x14ac:dyDescent="0.2">
      <c r="A120" t="s">
        <v>2486</v>
      </c>
      <c r="D120" t="s">
        <v>7</v>
      </c>
    </row>
    <row r="121" spans="1:4" x14ac:dyDescent="0.2">
      <c r="A121" t="s">
        <v>2487</v>
      </c>
      <c r="D121" t="s">
        <v>7</v>
      </c>
    </row>
    <row r="122" spans="1:4" x14ac:dyDescent="0.2">
      <c r="A122" t="s">
        <v>2488</v>
      </c>
      <c r="D122">
        <v>4.3082946324400004E-3</v>
      </c>
    </row>
    <row r="123" spans="1:4" x14ac:dyDescent="0.2">
      <c r="A123" t="s">
        <v>2489</v>
      </c>
      <c r="D123" t="s">
        <v>7</v>
      </c>
    </row>
    <row r="124" spans="1:4" x14ac:dyDescent="0.2">
      <c r="A124" t="s">
        <v>2490</v>
      </c>
      <c r="D124" t="s">
        <v>7</v>
      </c>
    </row>
    <row r="125" spans="1:4" x14ac:dyDescent="0.2">
      <c r="A125" t="s">
        <v>2491</v>
      </c>
      <c r="D125">
        <v>2.5100720103000001E-2</v>
      </c>
    </row>
    <row r="126" spans="1:4" x14ac:dyDescent="0.2">
      <c r="A126" t="s">
        <v>2492</v>
      </c>
      <c r="D126" t="s">
        <v>7</v>
      </c>
    </row>
    <row r="127" spans="1:4" x14ac:dyDescent="0.2">
      <c r="A127" t="s">
        <v>2493</v>
      </c>
      <c r="D127" t="s">
        <v>7</v>
      </c>
    </row>
    <row r="128" spans="1:4" x14ac:dyDescent="0.2">
      <c r="A128" t="s">
        <v>2494</v>
      </c>
      <c r="D128">
        <v>1.0168920153500001E-2</v>
      </c>
    </row>
    <row r="129" spans="1:4" x14ac:dyDescent="0.2">
      <c r="A129" t="s">
        <v>2495</v>
      </c>
      <c r="D129" t="s">
        <v>7</v>
      </c>
    </row>
    <row r="130" spans="1:4" x14ac:dyDescent="0.2">
      <c r="A130" t="s">
        <v>2496</v>
      </c>
      <c r="D130">
        <v>2.45685787183E-2</v>
      </c>
    </row>
    <row r="131" spans="1:4" x14ac:dyDescent="0.2">
      <c r="A131" t="s">
        <v>2497</v>
      </c>
      <c r="D131" t="s">
        <v>7</v>
      </c>
    </row>
    <row r="132" spans="1:4" x14ac:dyDescent="0.2">
      <c r="A132" t="s">
        <v>2498</v>
      </c>
      <c r="D132" t="s">
        <v>7</v>
      </c>
    </row>
    <row r="133" spans="1:4" x14ac:dyDescent="0.2">
      <c r="A133" t="s">
        <v>2499</v>
      </c>
      <c r="D133">
        <v>4.1614813192899998E-4</v>
      </c>
    </row>
    <row r="134" spans="1:4" x14ac:dyDescent="0.2">
      <c r="A134" t="s">
        <v>2500</v>
      </c>
      <c r="D134" t="s">
        <v>7</v>
      </c>
    </row>
    <row r="135" spans="1:4" x14ac:dyDescent="0.2">
      <c r="A135" t="s">
        <v>2501</v>
      </c>
      <c r="D135">
        <v>2.3844328538900001E-3</v>
      </c>
    </row>
    <row r="136" spans="1:4" x14ac:dyDescent="0.2">
      <c r="A136" t="s">
        <v>2502</v>
      </c>
      <c r="D136" t="s">
        <v>7</v>
      </c>
    </row>
    <row r="137" spans="1:4" x14ac:dyDescent="0.2">
      <c r="A137" t="s">
        <v>2503</v>
      </c>
      <c r="D137" t="s">
        <v>7</v>
      </c>
    </row>
    <row r="138" spans="1:4" x14ac:dyDescent="0.2">
      <c r="A138" t="s">
        <v>2504</v>
      </c>
      <c r="D138" t="s">
        <v>7</v>
      </c>
    </row>
    <row r="139" spans="1:4" x14ac:dyDescent="0.2">
      <c r="A139" t="s">
        <v>2505</v>
      </c>
      <c r="D139" t="s">
        <v>7</v>
      </c>
    </row>
    <row r="140" spans="1:4" x14ac:dyDescent="0.2">
      <c r="A140" t="s">
        <v>2506</v>
      </c>
      <c r="D140" t="s">
        <v>7</v>
      </c>
    </row>
    <row r="141" spans="1:4" x14ac:dyDescent="0.2">
      <c r="A141" t="s">
        <v>2507</v>
      </c>
      <c r="D141" t="s">
        <v>7</v>
      </c>
    </row>
    <row r="142" spans="1:4" x14ac:dyDescent="0.2">
      <c r="A142" t="s">
        <v>2508</v>
      </c>
      <c r="D142">
        <v>1.21036136465E-2</v>
      </c>
    </row>
    <row r="143" spans="1:4" x14ac:dyDescent="0.2">
      <c r="A143" t="s">
        <v>2509</v>
      </c>
      <c r="D143" t="s">
        <v>7</v>
      </c>
    </row>
    <row r="144" spans="1:4" x14ac:dyDescent="0.2">
      <c r="A144" t="s">
        <v>2510</v>
      </c>
      <c r="D144" t="s">
        <v>7</v>
      </c>
    </row>
    <row r="145" spans="1:4" x14ac:dyDescent="0.2">
      <c r="A145" t="s">
        <v>2511</v>
      </c>
      <c r="D145" t="s">
        <v>7</v>
      </c>
    </row>
    <row r="146" spans="1:4" x14ac:dyDescent="0.2">
      <c r="A146" t="s">
        <v>2512</v>
      </c>
      <c r="D146" t="s">
        <v>7</v>
      </c>
    </row>
    <row r="147" spans="1:4" x14ac:dyDescent="0.2">
      <c r="A147" t="s">
        <v>2513</v>
      </c>
      <c r="D147" t="s">
        <v>7</v>
      </c>
    </row>
    <row r="148" spans="1:4" x14ac:dyDescent="0.2">
      <c r="A148" t="s">
        <v>2514</v>
      </c>
      <c r="D148" t="s">
        <v>7</v>
      </c>
    </row>
    <row r="149" spans="1:4" x14ac:dyDescent="0.2">
      <c r="A149" t="s">
        <v>2515</v>
      </c>
      <c r="D149">
        <v>3.37712612408E-3</v>
      </c>
    </row>
    <row r="150" spans="1:4" x14ac:dyDescent="0.2">
      <c r="A150" t="s">
        <v>2516</v>
      </c>
      <c r="D150" t="s">
        <v>7</v>
      </c>
    </row>
    <row r="151" spans="1:4" x14ac:dyDescent="0.2">
      <c r="A151" t="s">
        <v>2517</v>
      </c>
      <c r="D151" t="s">
        <v>7</v>
      </c>
    </row>
    <row r="152" spans="1:4" x14ac:dyDescent="0.2">
      <c r="A152" t="s">
        <v>2518</v>
      </c>
      <c r="D152" t="s">
        <v>7</v>
      </c>
    </row>
    <row r="153" spans="1:4" x14ac:dyDescent="0.2">
      <c r="A153" t="s">
        <v>2519</v>
      </c>
      <c r="D153" t="s">
        <v>7</v>
      </c>
    </row>
    <row r="154" spans="1:4" x14ac:dyDescent="0.2">
      <c r="A154" t="s">
        <v>2520</v>
      </c>
      <c r="D154" t="s">
        <v>7</v>
      </c>
    </row>
    <row r="155" spans="1:4" x14ac:dyDescent="0.2">
      <c r="A155" t="s">
        <v>2521</v>
      </c>
      <c r="D155" t="s">
        <v>7</v>
      </c>
    </row>
    <row r="156" spans="1:4" x14ac:dyDescent="0.2">
      <c r="A156" t="s">
        <v>2522</v>
      </c>
      <c r="D156" t="s">
        <v>7</v>
      </c>
    </row>
    <row r="157" spans="1:4" x14ac:dyDescent="0.2">
      <c r="A157" t="s">
        <v>2523</v>
      </c>
      <c r="D157">
        <v>8.6877788003399993E-3</v>
      </c>
    </row>
    <row r="158" spans="1:4" x14ac:dyDescent="0.2">
      <c r="A158" t="s">
        <v>2524</v>
      </c>
      <c r="D158">
        <v>4.1614813192899998E-4</v>
      </c>
    </row>
    <row r="159" spans="1:4" x14ac:dyDescent="0.2">
      <c r="A159" t="s">
        <v>2525</v>
      </c>
      <c r="D159" t="s">
        <v>7</v>
      </c>
    </row>
    <row r="160" spans="1:4" x14ac:dyDescent="0.2">
      <c r="A160" t="s">
        <v>2526</v>
      </c>
      <c r="D160" t="s">
        <v>7</v>
      </c>
    </row>
    <row r="161" spans="1:4" x14ac:dyDescent="0.2">
      <c r="A161" t="s">
        <v>2527</v>
      </c>
      <c r="D161" t="s">
        <v>7</v>
      </c>
    </row>
    <row r="162" spans="1:4" x14ac:dyDescent="0.2">
      <c r="A162" t="s">
        <v>2528</v>
      </c>
      <c r="D162" t="s">
        <v>7</v>
      </c>
    </row>
    <row r="163" spans="1:4" x14ac:dyDescent="0.2">
      <c r="A163" t="s">
        <v>2529</v>
      </c>
      <c r="D163" t="s">
        <v>7</v>
      </c>
    </row>
    <row r="164" spans="1:4" x14ac:dyDescent="0.2">
      <c r="A164" t="s">
        <v>2530</v>
      </c>
      <c r="D164" t="s">
        <v>7</v>
      </c>
    </row>
    <row r="165" spans="1:4" x14ac:dyDescent="0.2">
      <c r="A165" t="s">
        <v>2531</v>
      </c>
      <c r="D165" t="s">
        <v>7</v>
      </c>
    </row>
    <row r="166" spans="1:4" x14ac:dyDescent="0.2">
      <c r="A166" t="s">
        <v>2532</v>
      </c>
      <c r="D166" t="s">
        <v>7</v>
      </c>
    </row>
    <row r="167" spans="1:4" x14ac:dyDescent="0.2">
      <c r="A167" t="s">
        <v>2533</v>
      </c>
      <c r="D167" t="s">
        <v>7</v>
      </c>
    </row>
    <row r="168" spans="1:4" x14ac:dyDescent="0.2">
      <c r="A168" t="s">
        <v>2534</v>
      </c>
      <c r="D168">
        <v>2.45685787183E-2</v>
      </c>
    </row>
    <row r="169" spans="1:4" x14ac:dyDescent="0.2">
      <c r="A169" t="s">
        <v>2535</v>
      </c>
      <c r="D169" t="s">
        <v>7</v>
      </c>
    </row>
    <row r="170" spans="1:4" x14ac:dyDescent="0.2">
      <c r="A170" t="s">
        <v>2536</v>
      </c>
      <c r="D170" t="s">
        <v>7</v>
      </c>
    </row>
    <row r="171" spans="1:4" x14ac:dyDescent="0.2">
      <c r="A171" t="s">
        <v>2537</v>
      </c>
      <c r="D171" t="s">
        <v>7</v>
      </c>
    </row>
    <row r="172" spans="1:4" x14ac:dyDescent="0.2">
      <c r="A172" t="s">
        <v>2538</v>
      </c>
      <c r="D172" t="s">
        <v>7</v>
      </c>
    </row>
    <row r="173" spans="1:4" x14ac:dyDescent="0.2">
      <c r="A173" t="s">
        <v>2539</v>
      </c>
      <c r="D173">
        <v>1.0390343109199999E-3</v>
      </c>
    </row>
    <row r="174" spans="1:4" x14ac:dyDescent="0.2">
      <c r="A174" t="s">
        <v>2540</v>
      </c>
      <c r="D174">
        <v>7.8664760126300002E-4</v>
      </c>
    </row>
    <row r="175" spans="1:4" x14ac:dyDescent="0.2">
      <c r="A175" t="s">
        <v>2541</v>
      </c>
      <c r="D175" t="s">
        <v>7</v>
      </c>
    </row>
    <row r="176" spans="1:4" x14ac:dyDescent="0.2">
      <c r="A176" t="s">
        <v>2542</v>
      </c>
      <c r="D176" t="s">
        <v>7</v>
      </c>
    </row>
    <row r="177" spans="1:4" x14ac:dyDescent="0.2">
      <c r="A177" t="s">
        <v>2543</v>
      </c>
      <c r="D177" t="s">
        <v>7</v>
      </c>
    </row>
    <row r="178" spans="1:4" x14ac:dyDescent="0.2">
      <c r="A178" t="s">
        <v>2544</v>
      </c>
      <c r="D178">
        <v>1.18109332812E-3</v>
      </c>
    </row>
    <row r="179" spans="1:4" x14ac:dyDescent="0.2">
      <c r="A179" t="s">
        <v>2545</v>
      </c>
      <c r="D179" t="s">
        <v>7</v>
      </c>
    </row>
    <row r="180" spans="1:4" x14ac:dyDescent="0.2">
      <c r="A180" t="s">
        <v>2546</v>
      </c>
      <c r="D180" t="s">
        <v>7</v>
      </c>
    </row>
    <row r="181" spans="1:4" x14ac:dyDescent="0.2">
      <c r="A181" t="s">
        <v>2547</v>
      </c>
      <c r="D181" t="s">
        <v>7</v>
      </c>
    </row>
    <row r="182" spans="1:4" x14ac:dyDescent="0.2">
      <c r="A182" t="s">
        <v>2548</v>
      </c>
      <c r="D182">
        <v>7.8664760126300002E-4</v>
      </c>
    </row>
    <row r="183" spans="1:4" x14ac:dyDescent="0.2">
      <c r="A183" t="s">
        <v>2549</v>
      </c>
      <c r="D183" t="s">
        <v>7</v>
      </c>
    </row>
    <row r="184" spans="1:4" x14ac:dyDescent="0.2">
      <c r="A184" t="s">
        <v>2550</v>
      </c>
      <c r="D184">
        <v>4.35315916129E-4</v>
      </c>
    </row>
    <row r="185" spans="1:4" x14ac:dyDescent="0.2">
      <c r="A185" t="s">
        <v>2551</v>
      </c>
      <c r="D185" t="s">
        <v>7</v>
      </c>
    </row>
    <row r="186" spans="1:4" x14ac:dyDescent="0.2">
      <c r="A186" t="s">
        <v>2552</v>
      </c>
      <c r="D186" t="s">
        <v>7</v>
      </c>
    </row>
    <row r="187" spans="1:4" x14ac:dyDescent="0.2">
      <c r="A187" t="s">
        <v>2553</v>
      </c>
      <c r="D187" t="s">
        <v>7</v>
      </c>
    </row>
    <row r="188" spans="1:4" x14ac:dyDescent="0.2">
      <c r="A188" t="s">
        <v>2554</v>
      </c>
      <c r="D188">
        <v>2.7918916459899999E-2</v>
      </c>
    </row>
    <row r="189" spans="1:4" x14ac:dyDescent="0.2">
      <c r="A189" t="s">
        <v>2555</v>
      </c>
      <c r="D189" t="s">
        <v>7</v>
      </c>
    </row>
    <row r="190" spans="1:4" x14ac:dyDescent="0.2">
      <c r="A190" t="s">
        <v>2556</v>
      </c>
      <c r="D190">
        <v>2.3844328538900001E-3</v>
      </c>
    </row>
    <row r="191" spans="1:4" x14ac:dyDescent="0.2">
      <c r="A191" t="s">
        <v>2557</v>
      </c>
      <c r="D191" t="s">
        <v>7</v>
      </c>
    </row>
    <row r="192" spans="1:4" x14ac:dyDescent="0.2">
      <c r="A192" t="s">
        <v>2558</v>
      </c>
      <c r="D192" s="27">
        <v>9.4917665317399995E-5</v>
      </c>
    </row>
    <row r="193" spans="1:4" x14ac:dyDescent="0.2">
      <c r="A193" t="s">
        <v>2559</v>
      </c>
      <c r="D193" t="s">
        <v>7</v>
      </c>
    </row>
    <row r="194" spans="1:4" x14ac:dyDescent="0.2">
      <c r="A194" t="s">
        <v>2560</v>
      </c>
      <c r="D194" t="s">
        <v>7</v>
      </c>
    </row>
    <row r="195" spans="1:4" x14ac:dyDescent="0.2">
      <c r="A195" t="s">
        <v>2561</v>
      </c>
      <c r="D195" t="s">
        <v>7</v>
      </c>
    </row>
    <row r="196" spans="1:4" x14ac:dyDescent="0.2">
      <c r="A196" t="s">
        <v>2562</v>
      </c>
      <c r="D196" t="s">
        <v>7</v>
      </c>
    </row>
    <row r="197" spans="1:4" x14ac:dyDescent="0.2">
      <c r="A197" t="s">
        <v>2563</v>
      </c>
      <c r="D197">
        <v>7.8570229163700002E-4</v>
      </c>
    </row>
    <row r="198" spans="1:4" x14ac:dyDescent="0.2">
      <c r="A198" t="s">
        <v>2564</v>
      </c>
      <c r="D198" t="s">
        <v>7</v>
      </c>
    </row>
    <row r="199" spans="1:4" x14ac:dyDescent="0.2">
      <c r="A199" t="s">
        <v>2565</v>
      </c>
      <c r="D199" t="s">
        <v>7</v>
      </c>
    </row>
    <row r="200" spans="1:4" x14ac:dyDescent="0.2">
      <c r="A200" t="s">
        <v>2566</v>
      </c>
      <c r="D200" t="s">
        <v>7</v>
      </c>
    </row>
    <row r="201" spans="1:4" x14ac:dyDescent="0.2">
      <c r="A201" t="s">
        <v>2567</v>
      </c>
      <c r="D201" t="s">
        <v>7</v>
      </c>
    </row>
    <row r="202" spans="1:4" x14ac:dyDescent="0.2">
      <c r="A202" t="s">
        <v>2568</v>
      </c>
      <c r="D202" t="s">
        <v>7</v>
      </c>
    </row>
    <row r="203" spans="1:4" x14ac:dyDescent="0.2">
      <c r="A203" t="s">
        <v>2569</v>
      </c>
      <c r="D203" t="s">
        <v>7</v>
      </c>
    </row>
    <row r="204" spans="1:4" x14ac:dyDescent="0.2">
      <c r="A204" t="s">
        <v>2570</v>
      </c>
      <c r="D204">
        <v>1.25900923276E-2</v>
      </c>
    </row>
    <row r="205" spans="1:4" x14ac:dyDescent="0.2">
      <c r="A205" t="s">
        <v>2571</v>
      </c>
      <c r="D205" t="s">
        <v>7</v>
      </c>
    </row>
    <row r="206" spans="1:4" x14ac:dyDescent="0.2">
      <c r="A206" t="s">
        <v>2572</v>
      </c>
      <c r="D206" t="s">
        <v>7</v>
      </c>
    </row>
    <row r="207" spans="1:4" x14ac:dyDescent="0.2">
      <c r="A207" t="s">
        <v>2573</v>
      </c>
      <c r="D207" t="s">
        <v>7</v>
      </c>
    </row>
    <row r="208" spans="1:4" x14ac:dyDescent="0.2">
      <c r="A208" t="s">
        <v>2574</v>
      </c>
      <c r="D208" t="s">
        <v>7</v>
      </c>
    </row>
    <row r="209" spans="1:4" x14ac:dyDescent="0.2">
      <c r="A209" t="s">
        <v>2575</v>
      </c>
      <c r="D209" t="s">
        <v>7</v>
      </c>
    </row>
    <row r="210" spans="1:4" x14ac:dyDescent="0.2">
      <c r="A210" t="s">
        <v>2576</v>
      </c>
      <c r="D210" t="s">
        <v>7</v>
      </c>
    </row>
    <row r="211" spans="1:4" x14ac:dyDescent="0.2">
      <c r="A211" t="s">
        <v>2577</v>
      </c>
      <c r="D211" t="s">
        <v>7</v>
      </c>
    </row>
    <row r="212" spans="1:4" x14ac:dyDescent="0.2">
      <c r="A212" t="s">
        <v>2578</v>
      </c>
      <c r="D212" t="s">
        <v>7</v>
      </c>
    </row>
    <row r="213" spans="1:4" x14ac:dyDescent="0.2">
      <c r="A213" t="s">
        <v>2579</v>
      </c>
      <c r="D213" t="s">
        <v>7</v>
      </c>
    </row>
    <row r="214" spans="1:4" x14ac:dyDescent="0.2">
      <c r="A214" t="s">
        <v>2580</v>
      </c>
      <c r="D214">
        <v>1.08048882845E-2</v>
      </c>
    </row>
    <row r="215" spans="1:4" x14ac:dyDescent="0.2">
      <c r="A215" t="s">
        <v>2581</v>
      </c>
      <c r="D215">
        <v>1.25900923276E-2</v>
      </c>
    </row>
    <row r="216" spans="1:4" x14ac:dyDescent="0.2">
      <c r="A216" t="s">
        <v>2582</v>
      </c>
      <c r="D216" t="s">
        <v>7</v>
      </c>
    </row>
    <row r="217" spans="1:4" x14ac:dyDescent="0.2">
      <c r="A217" t="s">
        <v>2583</v>
      </c>
      <c r="D217" t="s">
        <v>7</v>
      </c>
    </row>
    <row r="218" spans="1:4" x14ac:dyDescent="0.2">
      <c r="A218" t="s">
        <v>2584</v>
      </c>
      <c r="D218" t="s">
        <v>7</v>
      </c>
    </row>
    <row r="219" spans="1:4" x14ac:dyDescent="0.2">
      <c r="A219" t="s">
        <v>2585</v>
      </c>
      <c r="D219" t="s">
        <v>7</v>
      </c>
    </row>
    <row r="220" spans="1:4" x14ac:dyDescent="0.2">
      <c r="A220" t="s">
        <v>2586</v>
      </c>
      <c r="D220" t="s">
        <v>7</v>
      </c>
    </row>
    <row r="221" spans="1:4" x14ac:dyDescent="0.2">
      <c r="A221" t="s">
        <v>2587</v>
      </c>
      <c r="D221" t="s">
        <v>7</v>
      </c>
    </row>
    <row r="222" spans="1:4" x14ac:dyDescent="0.2">
      <c r="A222" t="s">
        <v>2588</v>
      </c>
      <c r="D222" t="s">
        <v>7</v>
      </c>
    </row>
    <row r="223" spans="1:4" x14ac:dyDescent="0.2">
      <c r="A223" t="s">
        <v>2589</v>
      </c>
      <c r="D223" t="s">
        <v>7</v>
      </c>
    </row>
    <row r="224" spans="1:4" x14ac:dyDescent="0.2">
      <c r="A224" t="s">
        <v>2590</v>
      </c>
      <c r="D224" t="s">
        <v>7</v>
      </c>
    </row>
    <row r="225" spans="1:4" x14ac:dyDescent="0.2">
      <c r="A225" t="s">
        <v>2591</v>
      </c>
      <c r="D225">
        <v>2.2848662738E-2</v>
      </c>
    </row>
    <row r="226" spans="1:4" x14ac:dyDescent="0.2">
      <c r="A226" t="s">
        <v>2592</v>
      </c>
      <c r="D226" t="s">
        <v>7</v>
      </c>
    </row>
    <row r="227" spans="1:4" x14ac:dyDescent="0.2">
      <c r="A227" t="s">
        <v>2593</v>
      </c>
      <c r="D227" t="s">
        <v>7</v>
      </c>
    </row>
    <row r="228" spans="1:4" x14ac:dyDescent="0.2">
      <c r="A228" t="s">
        <v>2594</v>
      </c>
      <c r="D228" t="s">
        <v>7</v>
      </c>
    </row>
    <row r="229" spans="1:4" x14ac:dyDescent="0.2">
      <c r="A229" t="s">
        <v>2595</v>
      </c>
      <c r="D229">
        <v>1.0223824378000001E-2</v>
      </c>
    </row>
    <row r="230" spans="1:4" x14ac:dyDescent="0.2">
      <c r="A230" t="s">
        <v>2596</v>
      </c>
      <c r="D230" t="s">
        <v>7</v>
      </c>
    </row>
    <row r="231" spans="1:4" x14ac:dyDescent="0.2">
      <c r="A231" t="s">
        <v>2597</v>
      </c>
      <c r="D231" t="s">
        <v>7</v>
      </c>
    </row>
    <row r="232" spans="1:4" x14ac:dyDescent="0.2">
      <c r="A232" t="s">
        <v>2598</v>
      </c>
      <c r="D232">
        <v>6.9631792385900005E-4</v>
      </c>
    </row>
    <row r="233" spans="1:4" x14ac:dyDescent="0.2">
      <c r="A233" t="s">
        <v>2599</v>
      </c>
      <c r="D233" t="s">
        <v>7</v>
      </c>
    </row>
    <row r="234" spans="1:4" x14ac:dyDescent="0.2">
      <c r="A234" t="s">
        <v>2600</v>
      </c>
      <c r="D234" t="s">
        <v>7</v>
      </c>
    </row>
    <row r="235" spans="1:4" x14ac:dyDescent="0.2">
      <c r="A235" t="s">
        <v>2601</v>
      </c>
      <c r="D235" t="s">
        <v>7</v>
      </c>
    </row>
    <row r="236" spans="1:4" x14ac:dyDescent="0.2">
      <c r="A236" t="s">
        <v>2602</v>
      </c>
      <c r="D236" t="s">
        <v>7</v>
      </c>
    </row>
    <row r="237" spans="1:4" x14ac:dyDescent="0.2">
      <c r="A237" t="s">
        <v>2603</v>
      </c>
      <c r="D237" t="s">
        <v>7</v>
      </c>
    </row>
    <row r="238" spans="1:4" x14ac:dyDescent="0.2">
      <c r="A238" t="s">
        <v>2604</v>
      </c>
      <c r="D238" t="s">
        <v>7</v>
      </c>
    </row>
    <row r="239" spans="1:4" x14ac:dyDescent="0.2">
      <c r="A239" t="s">
        <v>2605</v>
      </c>
      <c r="D239" t="s">
        <v>7</v>
      </c>
    </row>
    <row r="240" spans="1:4" x14ac:dyDescent="0.2">
      <c r="A240" t="s">
        <v>2606</v>
      </c>
      <c r="D240" t="s">
        <v>7</v>
      </c>
    </row>
    <row r="241" spans="1:4" x14ac:dyDescent="0.2">
      <c r="A241" t="s">
        <v>2607</v>
      </c>
      <c r="D241" t="s">
        <v>7</v>
      </c>
    </row>
    <row r="242" spans="1:4" x14ac:dyDescent="0.2">
      <c r="A242" t="s">
        <v>2608</v>
      </c>
      <c r="D242" t="s">
        <v>7</v>
      </c>
    </row>
    <row r="243" spans="1:4" x14ac:dyDescent="0.2">
      <c r="A243" t="s">
        <v>2609</v>
      </c>
      <c r="D243" t="s">
        <v>7</v>
      </c>
    </row>
    <row r="244" spans="1:4" x14ac:dyDescent="0.2">
      <c r="A244" t="s">
        <v>2610</v>
      </c>
      <c r="D244" s="27">
        <v>2.3562241453500002E-5</v>
      </c>
    </row>
    <row r="245" spans="1:4" x14ac:dyDescent="0.2">
      <c r="A245" t="s">
        <v>2611</v>
      </c>
      <c r="D245" t="s">
        <v>7</v>
      </c>
    </row>
    <row r="246" spans="1:4" x14ac:dyDescent="0.2">
      <c r="A246" t="s">
        <v>2612</v>
      </c>
      <c r="D246" t="s">
        <v>7</v>
      </c>
    </row>
    <row r="247" spans="1:4" x14ac:dyDescent="0.2">
      <c r="A247" t="s">
        <v>2613</v>
      </c>
      <c r="D247" t="s">
        <v>7</v>
      </c>
    </row>
    <row r="248" spans="1:4" x14ac:dyDescent="0.2">
      <c r="A248" t="s">
        <v>2614</v>
      </c>
      <c r="D248" t="s">
        <v>7</v>
      </c>
    </row>
    <row r="249" spans="1:4" x14ac:dyDescent="0.2">
      <c r="A249" t="s">
        <v>2615</v>
      </c>
      <c r="D249" t="s">
        <v>7</v>
      </c>
    </row>
    <row r="250" spans="1:4" x14ac:dyDescent="0.2">
      <c r="A250" t="s">
        <v>2616</v>
      </c>
      <c r="D250" t="s">
        <v>7</v>
      </c>
    </row>
    <row r="251" spans="1:4" x14ac:dyDescent="0.2">
      <c r="A251" t="s">
        <v>2617</v>
      </c>
      <c r="D251" t="s">
        <v>7</v>
      </c>
    </row>
    <row r="252" spans="1:4" x14ac:dyDescent="0.2">
      <c r="A252" t="s">
        <v>2618</v>
      </c>
      <c r="D252" t="s">
        <v>7</v>
      </c>
    </row>
    <row r="253" spans="1:4" x14ac:dyDescent="0.2">
      <c r="A253" t="s">
        <v>2619</v>
      </c>
      <c r="D253" t="s">
        <v>7</v>
      </c>
    </row>
    <row r="254" spans="1:4" x14ac:dyDescent="0.2">
      <c r="A254" t="s">
        <v>2620</v>
      </c>
      <c r="D254" t="s">
        <v>7</v>
      </c>
    </row>
    <row r="255" spans="1:4" x14ac:dyDescent="0.2">
      <c r="A255" t="s">
        <v>2621</v>
      </c>
      <c r="D255" t="s">
        <v>7</v>
      </c>
    </row>
    <row r="256" spans="1:4" x14ac:dyDescent="0.2">
      <c r="A256" t="s">
        <v>2622</v>
      </c>
      <c r="D256" t="s">
        <v>7</v>
      </c>
    </row>
    <row r="257" spans="1:4" x14ac:dyDescent="0.2">
      <c r="A257" t="s">
        <v>2623</v>
      </c>
      <c r="D257" s="27">
        <v>9.0040510523899995E-5</v>
      </c>
    </row>
    <row r="258" spans="1:4" x14ac:dyDescent="0.2">
      <c r="A258" t="s">
        <v>93</v>
      </c>
      <c r="D258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B7C3-AA52-264A-8062-13FDFE14604F}">
  <dimension ref="A1:D258"/>
  <sheetViews>
    <sheetView workbookViewId="0">
      <selection activeCell="H38" sqref="H38"/>
    </sheetView>
  </sheetViews>
  <sheetFormatPr baseColWidth="10" defaultColWidth="8.83203125" defaultRowHeight="15" x14ac:dyDescent="0.2"/>
  <cols>
    <col min="1" max="1" width="85.6640625" customWidth="1"/>
    <col min="3" max="3" width="8.83203125" style="12"/>
  </cols>
  <sheetData>
    <row r="1" spans="1:4" x14ac:dyDescent="0.2">
      <c r="A1" s="25"/>
      <c r="B1" s="25"/>
      <c r="C1" s="25" t="s">
        <v>2364</v>
      </c>
      <c r="D1" s="25" t="s">
        <v>2365</v>
      </c>
    </row>
    <row r="2" spans="1:4" x14ac:dyDescent="0.2">
      <c r="A2" s="25" t="s">
        <v>2368</v>
      </c>
      <c r="B2" s="25" t="s">
        <v>9</v>
      </c>
      <c r="C2" s="25">
        <v>5.111326</v>
      </c>
      <c r="D2" s="25">
        <v>4.8279999999999998E-3</v>
      </c>
    </row>
    <row r="3" spans="1:4" x14ac:dyDescent="0.2">
      <c r="A3" s="25" t="s">
        <v>2370</v>
      </c>
      <c r="B3" s="25" t="s">
        <v>9</v>
      </c>
      <c r="C3" s="25">
        <v>5.0609640000000002</v>
      </c>
      <c r="D3" s="25">
        <v>4.8279999999999998E-3</v>
      </c>
    </row>
    <row r="4" spans="1:4" x14ac:dyDescent="0.2">
      <c r="A4" s="25" t="s">
        <v>2372</v>
      </c>
      <c r="B4" s="25" t="s">
        <v>9</v>
      </c>
      <c r="C4" s="25">
        <v>5.0567760000000002</v>
      </c>
      <c r="D4" s="25">
        <v>4.8279999999999998E-3</v>
      </c>
    </row>
    <row r="5" spans="1:4" x14ac:dyDescent="0.2">
      <c r="A5" s="25" t="s">
        <v>2366</v>
      </c>
      <c r="B5" s="25" t="s">
        <v>2624</v>
      </c>
      <c r="C5" s="25">
        <v>5.0449299999999999</v>
      </c>
      <c r="D5" s="25">
        <v>2.555E-3</v>
      </c>
    </row>
    <row r="6" spans="1:4" x14ac:dyDescent="0.2">
      <c r="A6" s="25" t="s">
        <v>2367</v>
      </c>
      <c r="B6" s="25" t="s">
        <v>2624</v>
      </c>
      <c r="C6" s="25">
        <v>5.0449299999999999</v>
      </c>
      <c r="D6" s="25">
        <v>2.555E-3</v>
      </c>
    </row>
    <row r="7" spans="1:4" x14ac:dyDescent="0.2">
      <c r="A7" s="25" t="s">
        <v>2426</v>
      </c>
      <c r="B7" s="25" t="s">
        <v>9</v>
      </c>
      <c r="C7" s="25">
        <v>5.0412410000000003</v>
      </c>
      <c r="D7" s="25">
        <v>4.7176999999999997E-2</v>
      </c>
    </row>
    <row r="8" spans="1:4" x14ac:dyDescent="0.2">
      <c r="A8" s="25" t="s">
        <v>2375</v>
      </c>
      <c r="B8" s="25" t="s">
        <v>2624</v>
      </c>
      <c r="C8" s="25">
        <v>4.8472900000000001</v>
      </c>
      <c r="D8" s="26">
        <v>4.1300000000000003E-6</v>
      </c>
    </row>
    <row r="9" spans="1:4" x14ac:dyDescent="0.2">
      <c r="A9" s="25" t="s">
        <v>2376</v>
      </c>
      <c r="B9" s="25" t="s">
        <v>2624</v>
      </c>
      <c r="C9" s="25">
        <v>4.8472900000000001</v>
      </c>
      <c r="D9" s="26">
        <v>4.1300000000000003E-6</v>
      </c>
    </row>
    <row r="10" spans="1:4" x14ac:dyDescent="0.2">
      <c r="A10" s="25" t="s">
        <v>2373</v>
      </c>
      <c r="B10" s="25" t="s">
        <v>9</v>
      </c>
      <c r="C10" s="25">
        <v>4.836284</v>
      </c>
      <c r="D10" s="25">
        <v>2.1000000000000001E-4</v>
      </c>
    </row>
    <row r="11" spans="1:4" x14ac:dyDescent="0.2">
      <c r="A11" s="25" t="s">
        <v>2374</v>
      </c>
      <c r="B11" s="25" t="s">
        <v>2624</v>
      </c>
      <c r="C11" s="25">
        <v>4.7879949999999996</v>
      </c>
      <c r="D11" s="26">
        <v>3.0700000000000001E-5</v>
      </c>
    </row>
    <row r="12" spans="1:4" x14ac:dyDescent="0.2">
      <c r="A12" s="25" t="s">
        <v>2514</v>
      </c>
      <c r="B12" s="25" t="s">
        <v>9</v>
      </c>
      <c r="C12" s="25">
        <v>4.7637609999999997</v>
      </c>
      <c r="D12" s="25">
        <v>1.7235E-2</v>
      </c>
    </row>
    <row r="13" spans="1:4" x14ac:dyDescent="0.2">
      <c r="A13" s="25" t="s">
        <v>2377</v>
      </c>
      <c r="B13" s="25" t="s">
        <v>2624</v>
      </c>
      <c r="C13" s="25">
        <v>4.6380220000000003</v>
      </c>
      <c r="D13" s="26">
        <v>1.55E-6</v>
      </c>
    </row>
    <row r="14" spans="1:4" x14ac:dyDescent="0.2">
      <c r="A14" s="25" t="s">
        <v>2379</v>
      </c>
      <c r="B14" s="25" t="s">
        <v>2624</v>
      </c>
      <c r="C14" s="25">
        <v>4.5794480000000002</v>
      </c>
      <c r="D14" s="26">
        <v>7.75E-5</v>
      </c>
    </row>
    <row r="15" spans="1:4" x14ac:dyDescent="0.2">
      <c r="A15" s="25" t="s">
        <v>2378</v>
      </c>
      <c r="B15" s="25" t="s">
        <v>2624</v>
      </c>
      <c r="C15" s="25">
        <v>4.5616000000000003</v>
      </c>
      <c r="D15" s="26">
        <v>1.7900000000000001E-5</v>
      </c>
    </row>
    <row r="16" spans="1:4" x14ac:dyDescent="0.2">
      <c r="A16" s="25" t="s">
        <v>2557</v>
      </c>
      <c r="B16" s="25" t="s">
        <v>2624</v>
      </c>
      <c r="C16" s="25">
        <v>4.5416650000000001</v>
      </c>
      <c r="D16" s="25">
        <v>3.5395999999999997E-2</v>
      </c>
    </row>
    <row r="17" spans="1:4" x14ac:dyDescent="0.2">
      <c r="A17" s="25" t="s">
        <v>2381</v>
      </c>
      <c r="B17" s="25" t="s">
        <v>2624</v>
      </c>
      <c r="C17" s="25">
        <v>4.5096530000000001</v>
      </c>
      <c r="D17" s="25">
        <v>9.8019999999999999E-3</v>
      </c>
    </row>
    <row r="18" spans="1:4" x14ac:dyDescent="0.2">
      <c r="A18" s="25" t="s">
        <v>2382</v>
      </c>
      <c r="B18" s="25" t="s">
        <v>2624</v>
      </c>
      <c r="C18" s="25">
        <v>4.5096530000000001</v>
      </c>
      <c r="D18" s="25">
        <v>9.8019999999999999E-3</v>
      </c>
    </row>
    <row r="19" spans="1:4" x14ac:dyDescent="0.2">
      <c r="A19" s="25" t="s">
        <v>2383</v>
      </c>
      <c r="B19" s="25" t="s">
        <v>2624</v>
      </c>
      <c r="C19" s="25">
        <v>4.5096530000000001</v>
      </c>
      <c r="D19" s="25">
        <v>9.8019999999999999E-3</v>
      </c>
    </row>
    <row r="20" spans="1:4" x14ac:dyDescent="0.2">
      <c r="A20" s="25" t="s">
        <v>2384</v>
      </c>
      <c r="B20" s="25" t="s">
        <v>2624</v>
      </c>
      <c r="C20" s="25">
        <v>4.5096530000000001</v>
      </c>
      <c r="D20" s="25">
        <v>9.8019999999999999E-3</v>
      </c>
    </row>
    <row r="21" spans="1:4" x14ac:dyDescent="0.2">
      <c r="A21" s="25" t="s">
        <v>2380</v>
      </c>
      <c r="B21" s="25" t="s">
        <v>2624</v>
      </c>
      <c r="C21" s="25">
        <v>4.4417150000000003</v>
      </c>
      <c r="D21" s="25">
        <v>3.5399999999999999E-4</v>
      </c>
    </row>
    <row r="22" spans="1:4" x14ac:dyDescent="0.2">
      <c r="A22" s="25" t="s">
        <v>2385</v>
      </c>
      <c r="B22" s="25" t="s">
        <v>9</v>
      </c>
      <c r="C22" s="25">
        <v>4.3711219999999997</v>
      </c>
      <c r="D22" s="25">
        <v>8.6600000000000002E-4</v>
      </c>
    </row>
    <row r="23" spans="1:4" x14ac:dyDescent="0.2">
      <c r="A23" s="25" t="s">
        <v>2617</v>
      </c>
      <c r="B23" s="25" t="s">
        <v>2624</v>
      </c>
      <c r="C23" s="25">
        <v>4.2995429999999999</v>
      </c>
      <c r="D23" s="25">
        <v>6.9509999999999997E-3</v>
      </c>
    </row>
    <row r="24" spans="1:4" x14ac:dyDescent="0.2">
      <c r="A24" s="25" t="s">
        <v>2609</v>
      </c>
      <c r="B24" s="25" t="s">
        <v>2624</v>
      </c>
      <c r="C24" s="25">
        <v>4.2936529999999999</v>
      </c>
      <c r="D24" s="25">
        <v>6.9509999999999997E-3</v>
      </c>
    </row>
    <row r="25" spans="1:4" x14ac:dyDescent="0.2">
      <c r="A25" s="25" t="s">
        <v>2502</v>
      </c>
      <c r="B25" s="25" t="s">
        <v>2624</v>
      </c>
      <c r="C25" s="25">
        <v>4.2295550000000004</v>
      </c>
      <c r="D25" s="25">
        <v>2.8492E-2</v>
      </c>
    </row>
    <row r="26" spans="1:4" x14ac:dyDescent="0.2">
      <c r="A26" s="25" t="s">
        <v>2573</v>
      </c>
      <c r="B26" s="25" t="s">
        <v>2624</v>
      </c>
      <c r="C26" s="25">
        <v>4.2112600000000002</v>
      </c>
      <c r="D26" s="26">
        <v>7.1800000000000005E-7</v>
      </c>
    </row>
    <row r="27" spans="1:4" x14ac:dyDescent="0.2">
      <c r="A27" s="25" t="s">
        <v>2452</v>
      </c>
      <c r="B27" s="25" t="s">
        <v>2624</v>
      </c>
      <c r="C27" s="25">
        <v>4.2112600000000002</v>
      </c>
      <c r="D27" s="26">
        <v>7.1800000000000005E-7</v>
      </c>
    </row>
    <row r="28" spans="1:4" x14ac:dyDescent="0.2">
      <c r="A28" s="25" t="s">
        <v>2430</v>
      </c>
      <c r="B28" s="25" t="s">
        <v>2624</v>
      </c>
      <c r="C28" s="25">
        <v>4.2112600000000002</v>
      </c>
      <c r="D28" s="26">
        <v>7.1800000000000005E-7</v>
      </c>
    </row>
    <row r="29" spans="1:4" x14ac:dyDescent="0.2">
      <c r="A29" s="25" t="s">
        <v>2583</v>
      </c>
      <c r="B29" s="25" t="s">
        <v>2624</v>
      </c>
      <c r="C29" s="25">
        <v>4.1916000000000002</v>
      </c>
      <c r="D29" s="26">
        <v>7.1800000000000005E-7</v>
      </c>
    </row>
    <row r="30" spans="1:4" x14ac:dyDescent="0.2">
      <c r="A30" s="25" t="s">
        <v>2446</v>
      </c>
      <c r="B30" s="25" t="s">
        <v>2624</v>
      </c>
      <c r="C30" s="25">
        <v>4.1912649999999996</v>
      </c>
      <c r="D30" s="25">
        <v>3.3515000000000003E-2</v>
      </c>
    </row>
    <row r="31" spans="1:4" x14ac:dyDescent="0.2">
      <c r="A31" s="25" t="s">
        <v>2410</v>
      </c>
      <c r="B31" s="25" t="s">
        <v>2624</v>
      </c>
      <c r="C31" s="25">
        <v>4.173699</v>
      </c>
      <c r="D31" s="25">
        <v>3.3515000000000003E-2</v>
      </c>
    </row>
    <row r="32" spans="1:4" x14ac:dyDescent="0.2">
      <c r="A32" s="25" t="s">
        <v>2386</v>
      </c>
      <c r="B32" s="25" t="s">
        <v>2624</v>
      </c>
      <c r="C32" s="25">
        <v>4.1698750000000002</v>
      </c>
      <c r="D32" s="25">
        <v>2.5999999999999998E-4</v>
      </c>
    </row>
    <row r="33" spans="1:4" x14ac:dyDescent="0.2">
      <c r="A33" s="25" t="s">
        <v>2464</v>
      </c>
      <c r="B33" s="25" t="s">
        <v>2624</v>
      </c>
      <c r="C33" s="25">
        <v>4.1668510000000003</v>
      </c>
      <c r="D33" s="25">
        <v>1.56E-4</v>
      </c>
    </row>
    <row r="34" spans="1:4" x14ac:dyDescent="0.2">
      <c r="A34" s="25" t="s">
        <v>2619</v>
      </c>
      <c r="B34" s="25" t="s">
        <v>2624</v>
      </c>
      <c r="C34" s="25">
        <v>4.1642510000000001</v>
      </c>
      <c r="D34" s="25">
        <v>3.3515000000000003E-2</v>
      </c>
    </row>
    <row r="35" spans="1:4" x14ac:dyDescent="0.2">
      <c r="A35" s="25" t="s">
        <v>2491</v>
      </c>
      <c r="B35" s="25" t="s">
        <v>9</v>
      </c>
      <c r="C35" s="25">
        <v>4.1081440000000002</v>
      </c>
      <c r="D35" s="25">
        <v>1.8762000000000001E-2</v>
      </c>
    </row>
    <row r="36" spans="1:4" x14ac:dyDescent="0.2">
      <c r="A36" s="25" t="s">
        <v>2389</v>
      </c>
      <c r="B36" s="25" t="s">
        <v>9</v>
      </c>
      <c r="C36" s="25">
        <v>4.0217359999999998</v>
      </c>
      <c r="D36" s="26">
        <v>3.6800000000000001E-7</v>
      </c>
    </row>
    <row r="37" spans="1:4" x14ac:dyDescent="0.2">
      <c r="A37" s="25" t="s">
        <v>2388</v>
      </c>
      <c r="B37" s="25" t="s">
        <v>9</v>
      </c>
      <c r="C37" s="25">
        <v>4.0217239999999999</v>
      </c>
      <c r="D37" s="26">
        <v>3.6800000000000001E-7</v>
      </c>
    </row>
    <row r="38" spans="1:4" x14ac:dyDescent="0.2">
      <c r="A38" s="25" t="s">
        <v>2387</v>
      </c>
      <c r="B38" s="25" t="s">
        <v>9</v>
      </c>
      <c r="C38" s="25">
        <v>4.0217210000000003</v>
      </c>
      <c r="D38" s="26">
        <v>3.6800000000000001E-7</v>
      </c>
    </row>
    <row r="39" spans="1:4" x14ac:dyDescent="0.2">
      <c r="A39" s="25" t="s">
        <v>2448</v>
      </c>
      <c r="B39" s="25" t="s">
        <v>9</v>
      </c>
      <c r="C39" s="25">
        <v>4.0212120000000002</v>
      </c>
      <c r="D39" s="25">
        <v>6.8849999999999996E-3</v>
      </c>
    </row>
    <row r="40" spans="1:4" x14ac:dyDescent="0.2">
      <c r="A40" s="25" t="s">
        <v>2451</v>
      </c>
      <c r="B40" s="25" t="s">
        <v>2624</v>
      </c>
      <c r="C40" s="25">
        <v>4.0204969999999998</v>
      </c>
      <c r="D40" s="25">
        <v>4.5600000000000003E-4</v>
      </c>
    </row>
    <row r="41" spans="1:4" x14ac:dyDescent="0.2">
      <c r="A41" s="25" t="s">
        <v>2394</v>
      </c>
      <c r="B41" s="25"/>
      <c r="C41" s="25"/>
      <c r="D41" s="25">
        <v>3.4048000000000002E-2</v>
      </c>
    </row>
    <row r="42" spans="1:4" x14ac:dyDescent="0.2">
      <c r="A42" s="25" t="s">
        <v>2395</v>
      </c>
      <c r="B42" s="25"/>
      <c r="C42" s="25"/>
      <c r="D42" s="25" t="s">
        <v>7</v>
      </c>
    </row>
    <row r="43" spans="1:4" x14ac:dyDescent="0.2">
      <c r="A43" s="25" t="s">
        <v>2396</v>
      </c>
      <c r="B43" s="25"/>
      <c r="C43" s="25"/>
      <c r="D43" s="26">
        <v>9.5999999999999996E-6</v>
      </c>
    </row>
    <row r="44" spans="1:4" x14ac:dyDescent="0.2">
      <c r="A44" s="25" t="s">
        <v>2397</v>
      </c>
      <c r="B44" s="25"/>
      <c r="C44" s="25"/>
      <c r="D44" s="26">
        <v>7.2999999999999999E-5</v>
      </c>
    </row>
    <row r="45" spans="1:4" x14ac:dyDescent="0.2">
      <c r="A45" s="25" t="s">
        <v>2398</v>
      </c>
      <c r="B45" s="25"/>
      <c r="C45" s="25"/>
      <c r="D45" s="25" t="s">
        <v>7</v>
      </c>
    </row>
    <row r="46" spans="1:4" x14ac:dyDescent="0.2">
      <c r="A46" s="25" t="s">
        <v>2399</v>
      </c>
      <c r="B46" s="25"/>
      <c r="C46" s="25"/>
      <c r="D46" s="25" t="s">
        <v>7</v>
      </c>
    </row>
    <row r="47" spans="1:4" x14ac:dyDescent="0.2">
      <c r="A47" s="25" t="s">
        <v>2400</v>
      </c>
      <c r="B47" s="25"/>
      <c r="C47" s="25"/>
      <c r="D47" s="25" t="s">
        <v>7</v>
      </c>
    </row>
    <row r="48" spans="1:4" x14ac:dyDescent="0.2">
      <c r="A48" s="25" t="s">
        <v>2401</v>
      </c>
      <c r="B48" s="25"/>
      <c r="C48" s="25"/>
      <c r="D48" s="25" t="s">
        <v>7</v>
      </c>
    </row>
    <row r="49" spans="1:4" x14ac:dyDescent="0.2">
      <c r="A49" s="25" t="s">
        <v>2402</v>
      </c>
      <c r="B49" s="25"/>
      <c r="C49" s="25"/>
      <c r="D49" s="25" t="s">
        <v>7</v>
      </c>
    </row>
    <row r="50" spans="1:4" x14ac:dyDescent="0.2">
      <c r="A50" s="25" t="s">
        <v>2403</v>
      </c>
      <c r="B50" s="25"/>
      <c r="C50" s="25"/>
      <c r="D50" s="25" t="s">
        <v>7</v>
      </c>
    </row>
    <row r="51" spans="1:4" x14ac:dyDescent="0.2">
      <c r="A51" s="25" t="s">
        <v>2404</v>
      </c>
      <c r="B51" s="25"/>
      <c r="C51" s="25"/>
      <c r="D51" s="25">
        <v>6.9909999999999998E-3</v>
      </c>
    </row>
    <row r="52" spans="1:4" x14ac:dyDescent="0.2">
      <c r="A52" s="25" t="s">
        <v>2405</v>
      </c>
      <c r="B52" s="25"/>
      <c r="C52" s="25"/>
      <c r="D52" s="26">
        <v>3.1099999999999997E-5</v>
      </c>
    </row>
    <row r="53" spans="1:4" x14ac:dyDescent="0.2">
      <c r="A53" s="25" t="s">
        <v>2406</v>
      </c>
      <c r="B53" s="25"/>
      <c r="C53" s="25"/>
      <c r="D53" s="25" t="s">
        <v>7</v>
      </c>
    </row>
    <row r="54" spans="1:4" x14ac:dyDescent="0.2">
      <c r="A54" s="25" t="s">
        <v>2407</v>
      </c>
      <c r="B54" s="25"/>
      <c r="C54" s="25"/>
      <c r="D54" s="25" t="s">
        <v>7</v>
      </c>
    </row>
    <row r="55" spans="1:4" x14ac:dyDescent="0.2">
      <c r="A55" s="25" t="s">
        <v>2408</v>
      </c>
      <c r="B55" s="25"/>
      <c r="C55" s="25"/>
      <c r="D55" s="25" t="s">
        <v>7</v>
      </c>
    </row>
    <row r="56" spans="1:4" x14ac:dyDescent="0.2">
      <c r="A56" s="25" t="s">
        <v>2409</v>
      </c>
      <c r="B56" s="25"/>
      <c r="C56" s="25"/>
      <c r="D56" s="25" t="s">
        <v>7</v>
      </c>
    </row>
    <row r="57" spans="1:4" x14ac:dyDescent="0.2">
      <c r="A57" s="25" t="s">
        <v>2411</v>
      </c>
      <c r="B57" s="25"/>
      <c r="C57" s="25"/>
      <c r="D57" s="25" t="s">
        <v>7</v>
      </c>
    </row>
    <row r="58" spans="1:4" x14ac:dyDescent="0.2">
      <c r="A58" s="25" t="s">
        <v>2412</v>
      </c>
      <c r="B58" s="25"/>
      <c r="C58" s="25"/>
      <c r="D58" s="25" t="s">
        <v>7</v>
      </c>
    </row>
    <row r="59" spans="1:4" x14ac:dyDescent="0.2">
      <c r="A59" s="25" t="s">
        <v>2413</v>
      </c>
      <c r="B59" s="25"/>
      <c r="C59" s="25"/>
      <c r="D59" s="25" t="s">
        <v>7</v>
      </c>
    </row>
    <row r="60" spans="1:4" x14ac:dyDescent="0.2">
      <c r="A60" s="25" t="s">
        <v>2414</v>
      </c>
      <c r="B60" s="25"/>
      <c r="C60" s="25"/>
      <c r="D60" s="25" t="s">
        <v>7</v>
      </c>
    </row>
    <row r="61" spans="1:4" x14ac:dyDescent="0.2">
      <c r="A61" s="25" t="s">
        <v>2415</v>
      </c>
      <c r="B61" s="25"/>
      <c r="C61" s="25"/>
      <c r="D61" s="25" t="s">
        <v>7</v>
      </c>
    </row>
    <row r="62" spans="1:4" x14ac:dyDescent="0.2">
      <c r="A62" s="25" t="s">
        <v>2416</v>
      </c>
      <c r="B62" s="25"/>
      <c r="C62" s="25"/>
      <c r="D62" s="26">
        <v>3.7299999999999999E-5</v>
      </c>
    </row>
    <row r="63" spans="1:4" x14ac:dyDescent="0.2">
      <c r="A63" s="25" t="s">
        <v>2417</v>
      </c>
      <c r="B63" s="25"/>
      <c r="C63" s="25"/>
      <c r="D63" s="25" t="s">
        <v>7</v>
      </c>
    </row>
    <row r="64" spans="1:4" x14ac:dyDescent="0.2">
      <c r="A64" s="25" t="s">
        <v>2418</v>
      </c>
      <c r="B64" s="25"/>
      <c r="C64" s="25"/>
      <c r="D64" s="25" t="s">
        <v>7</v>
      </c>
    </row>
    <row r="65" spans="1:4" x14ac:dyDescent="0.2">
      <c r="A65" s="25" t="s">
        <v>2419</v>
      </c>
      <c r="B65" s="25"/>
      <c r="C65" s="25"/>
      <c r="D65" s="25" t="s">
        <v>7</v>
      </c>
    </row>
    <row r="66" spans="1:4" x14ac:dyDescent="0.2">
      <c r="A66" s="25" t="s">
        <v>2393</v>
      </c>
      <c r="B66" s="25"/>
      <c r="C66" s="25"/>
      <c r="D66" s="25">
        <v>3.0200000000000002E-4</v>
      </c>
    </row>
    <row r="67" spans="1:4" x14ac:dyDescent="0.2">
      <c r="A67" s="25" t="s">
        <v>2420</v>
      </c>
      <c r="B67" s="25"/>
      <c r="C67" s="25"/>
      <c r="D67" s="25" t="s">
        <v>7</v>
      </c>
    </row>
    <row r="68" spans="1:4" x14ac:dyDescent="0.2">
      <c r="A68" s="25" t="s">
        <v>2421</v>
      </c>
      <c r="B68" s="25"/>
      <c r="C68" s="25"/>
      <c r="D68" s="25" t="s">
        <v>7</v>
      </c>
    </row>
    <row r="69" spans="1:4" x14ac:dyDescent="0.2">
      <c r="A69" s="25" t="s">
        <v>2422</v>
      </c>
      <c r="B69" s="25"/>
      <c r="C69" s="25"/>
      <c r="D69" s="25" t="s">
        <v>7</v>
      </c>
    </row>
    <row r="70" spans="1:4" x14ac:dyDescent="0.2">
      <c r="A70" s="25" t="s">
        <v>2423</v>
      </c>
      <c r="B70" s="25"/>
      <c r="C70" s="25"/>
      <c r="D70" s="25">
        <v>2.1940000000000002E-3</v>
      </c>
    </row>
    <row r="71" spans="1:4" x14ac:dyDescent="0.2">
      <c r="A71" s="25" t="s">
        <v>2424</v>
      </c>
      <c r="B71" s="25"/>
      <c r="C71" s="25"/>
      <c r="D71" s="25" t="s">
        <v>7</v>
      </c>
    </row>
    <row r="72" spans="1:4" x14ac:dyDescent="0.2">
      <c r="A72" s="25" t="s">
        <v>2425</v>
      </c>
      <c r="B72" s="25"/>
      <c r="C72" s="25"/>
      <c r="D72" s="25">
        <v>1.6799999999999999E-4</v>
      </c>
    </row>
    <row r="73" spans="1:4" x14ac:dyDescent="0.2">
      <c r="A73" s="25" t="s">
        <v>2427</v>
      </c>
      <c r="B73" s="25"/>
      <c r="C73" s="25"/>
      <c r="D73" s="25" t="s">
        <v>7</v>
      </c>
    </row>
    <row r="74" spans="1:4" x14ac:dyDescent="0.2">
      <c r="A74" s="25" t="s">
        <v>2428</v>
      </c>
      <c r="B74" s="25"/>
      <c r="C74" s="25"/>
      <c r="D74" s="25" t="s">
        <v>7</v>
      </c>
    </row>
    <row r="75" spans="1:4" x14ac:dyDescent="0.2">
      <c r="A75" s="25" t="s">
        <v>2429</v>
      </c>
      <c r="B75" s="25"/>
      <c r="C75" s="25"/>
      <c r="D75" s="25" t="s">
        <v>7</v>
      </c>
    </row>
    <row r="76" spans="1:4" x14ac:dyDescent="0.2">
      <c r="A76" s="25" t="s">
        <v>2431</v>
      </c>
      <c r="B76" s="25"/>
      <c r="C76" s="25"/>
      <c r="D76" s="25" t="s">
        <v>7</v>
      </c>
    </row>
    <row r="77" spans="1:4" x14ac:dyDescent="0.2">
      <c r="A77" s="25" t="s">
        <v>2432</v>
      </c>
      <c r="B77" s="25"/>
      <c r="C77" s="25"/>
      <c r="D77" s="25" t="s">
        <v>7</v>
      </c>
    </row>
    <row r="78" spans="1:4" x14ac:dyDescent="0.2">
      <c r="A78" s="25" t="s">
        <v>2433</v>
      </c>
      <c r="B78" s="25"/>
      <c r="C78" s="25"/>
      <c r="D78" s="25" t="s">
        <v>7</v>
      </c>
    </row>
    <row r="79" spans="1:4" x14ac:dyDescent="0.2">
      <c r="A79" s="25" t="s">
        <v>2434</v>
      </c>
      <c r="B79" s="25"/>
      <c r="C79" s="25"/>
      <c r="D79" s="25">
        <v>2.9E-4</v>
      </c>
    </row>
    <row r="80" spans="1:4" x14ac:dyDescent="0.2">
      <c r="A80" s="25" t="s">
        <v>2435</v>
      </c>
      <c r="B80" s="25"/>
      <c r="C80" s="25"/>
      <c r="D80" s="25" t="s">
        <v>7</v>
      </c>
    </row>
    <row r="81" spans="1:4" x14ac:dyDescent="0.2">
      <c r="A81" s="25" t="s">
        <v>2436</v>
      </c>
      <c r="B81" s="25"/>
      <c r="C81" s="25"/>
      <c r="D81" s="25">
        <v>2.4871000000000001E-2</v>
      </c>
    </row>
    <row r="82" spans="1:4" x14ac:dyDescent="0.2">
      <c r="A82" s="25" t="s">
        <v>2437</v>
      </c>
      <c r="B82" s="25"/>
      <c r="C82" s="25"/>
      <c r="D82" s="25" t="s">
        <v>7</v>
      </c>
    </row>
    <row r="83" spans="1:4" x14ac:dyDescent="0.2">
      <c r="A83" s="25" t="s">
        <v>2438</v>
      </c>
      <c r="B83" s="25"/>
      <c r="C83" s="25"/>
      <c r="D83" s="25" t="s">
        <v>7</v>
      </c>
    </row>
    <row r="84" spans="1:4" x14ac:dyDescent="0.2">
      <c r="A84" s="25" t="s">
        <v>2439</v>
      </c>
      <c r="B84" s="25"/>
      <c r="C84" s="25"/>
      <c r="D84" s="25">
        <v>3.4048000000000002E-2</v>
      </c>
    </row>
    <row r="85" spans="1:4" x14ac:dyDescent="0.2">
      <c r="A85" s="25" t="s">
        <v>2440</v>
      </c>
      <c r="B85" s="25"/>
      <c r="C85" s="25"/>
      <c r="D85" s="25" t="s">
        <v>7</v>
      </c>
    </row>
    <row r="86" spans="1:4" x14ac:dyDescent="0.2">
      <c r="A86" s="25" t="s">
        <v>2441</v>
      </c>
      <c r="B86" s="25"/>
      <c r="C86" s="25"/>
      <c r="D86" s="25">
        <v>1.1400000000000001E-4</v>
      </c>
    </row>
    <row r="87" spans="1:4" x14ac:dyDescent="0.2">
      <c r="A87" s="25" t="s">
        <v>2442</v>
      </c>
      <c r="B87" s="25"/>
      <c r="C87" s="25"/>
      <c r="D87" s="25" t="s">
        <v>7</v>
      </c>
    </row>
    <row r="88" spans="1:4" x14ac:dyDescent="0.2">
      <c r="A88" s="25" t="s">
        <v>2443</v>
      </c>
      <c r="B88" s="25"/>
      <c r="C88" s="25"/>
      <c r="D88" s="25" t="s">
        <v>7</v>
      </c>
    </row>
    <row r="89" spans="1:4" x14ac:dyDescent="0.2">
      <c r="A89" s="25" t="s">
        <v>2444</v>
      </c>
      <c r="B89" s="25"/>
      <c r="C89" s="25"/>
      <c r="D89" s="25" t="s">
        <v>7</v>
      </c>
    </row>
    <row r="90" spans="1:4" x14ac:dyDescent="0.2">
      <c r="A90" s="25" t="s">
        <v>2445</v>
      </c>
      <c r="B90" s="25"/>
      <c r="C90" s="25"/>
      <c r="D90" s="25">
        <v>3.4048000000000002E-2</v>
      </c>
    </row>
    <row r="91" spans="1:4" x14ac:dyDescent="0.2">
      <c r="A91" s="25" t="s">
        <v>2447</v>
      </c>
      <c r="B91" s="25"/>
      <c r="C91" s="25"/>
      <c r="D91" s="25" t="s">
        <v>7</v>
      </c>
    </row>
    <row r="92" spans="1:4" x14ac:dyDescent="0.2">
      <c r="A92" s="25" t="s">
        <v>2449</v>
      </c>
      <c r="B92" s="25"/>
      <c r="C92" s="25"/>
      <c r="D92" s="25" t="s">
        <v>7</v>
      </c>
    </row>
    <row r="93" spans="1:4" x14ac:dyDescent="0.2">
      <c r="A93" s="25" t="s">
        <v>2450</v>
      </c>
      <c r="B93" s="25"/>
      <c r="C93" s="25"/>
      <c r="D93" s="25" t="s">
        <v>7</v>
      </c>
    </row>
    <row r="94" spans="1:4" x14ac:dyDescent="0.2">
      <c r="A94" s="25" t="s">
        <v>2453</v>
      </c>
      <c r="B94" s="25"/>
      <c r="C94" s="25"/>
      <c r="D94" s="25" t="s">
        <v>7</v>
      </c>
    </row>
    <row r="95" spans="1:4" x14ac:dyDescent="0.2">
      <c r="A95" s="25" t="s">
        <v>2454</v>
      </c>
      <c r="B95" s="25"/>
      <c r="C95" s="25"/>
      <c r="D95" s="25" t="s">
        <v>7</v>
      </c>
    </row>
    <row r="96" spans="1:4" x14ac:dyDescent="0.2">
      <c r="A96" s="25" t="s">
        <v>2455</v>
      </c>
      <c r="B96" s="25"/>
      <c r="C96" s="25"/>
      <c r="D96" s="25" t="s">
        <v>7</v>
      </c>
    </row>
    <row r="97" spans="1:4" x14ac:dyDescent="0.2">
      <c r="A97" s="25" t="s">
        <v>2456</v>
      </c>
      <c r="B97" s="25"/>
      <c r="C97" s="25"/>
      <c r="D97" s="25" t="s">
        <v>7</v>
      </c>
    </row>
    <row r="98" spans="1:4" x14ac:dyDescent="0.2">
      <c r="A98" s="25" t="s">
        <v>2457</v>
      </c>
      <c r="B98" s="25"/>
      <c r="C98" s="25"/>
      <c r="D98" s="25" t="s">
        <v>7</v>
      </c>
    </row>
    <row r="99" spans="1:4" x14ac:dyDescent="0.2">
      <c r="A99" s="25" t="s">
        <v>2458</v>
      </c>
      <c r="B99" s="25"/>
      <c r="C99" s="25"/>
      <c r="D99" s="25" t="s">
        <v>7</v>
      </c>
    </row>
    <row r="100" spans="1:4" x14ac:dyDescent="0.2">
      <c r="A100" s="25" t="s">
        <v>2459</v>
      </c>
      <c r="B100" s="25"/>
      <c r="C100" s="25"/>
      <c r="D100" s="25" t="s">
        <v>7</v>
      </c>
    </row>
    <row r="101" spans="1:4" x14ac:dyDescent="0.2">
      <c r="A101" s="25" t="s">
        <v>2460</v>
      </c>
      <c r="B101" s="25"/>
      <c r="C101" s="25"/>
      <c r="D101" s="25" t="s">
        <v>7</v>
      </c>
    </row>
    <row r="102" spans="1:4" x14ac:dyDescent="0.2">
      <c r="A102" s="25" t="s">
        <v>2461</v>
      </c>
      <c r="B102" s="25"/>
      <c r="C102" s="25"/>
      <c r="D102" s="25" t="s">
        <v>7</v>
      </c>
    </row>
    <row r="103" spans="1:4" x14ac:dyDescent="0.2">
      <c r="A103" s="25" t="s">
        <v>2462</v>
      </c>
      <c r="B103" s="25"/>
      <c r="C103" s="25"/>
      <c r="D103" s="25" t="s">
        <v>7</v>
      </c>
    </row>
    <row r="104" spans="1:4" x14ac:dyDescent="0.2">
      <c r="A104" s="25" t="s">
        <v>2463</v>
      </c>
      <c r="B104" s="25"/>
      <c r="C104" s="25"/>
      <c r="D104" s="25" t="s">
        <v>7</v>
      </c>
    </row>
    <row r="105" spans="1:4" x14ac:dyDescent="0.2">
      <c r="A105" s="25" t="s">
        <v>2465</v>
      </c>
      <c r="B105" s="25"/>
      <c r="C105" s="25"/>
      <c r="D105" s="25" t="s">
        <v>7</v>
      </c>
    </row>
    <row r="106" spans="1:4" x14ac:dyDescent="0.2">
      <c r="A106" s="25" t="s">
        <v>2466</v>
      </c>
      <c r="B106" s="25"/>
      <c r="C106" s="25"/>
      <c r="D106" s="25">
        <v>7.0600000000000003E-4</v>
      </c>
    </row>
    <row r="107" spans="1:4" x14ac:dyDescent="0.2">
      <c r="A107" s="25" t="s">
        <v>2467</v>
      </c>
      <c r="B107" s="25"/>
      <c r="C107" s="25"/>
      <c r="D107" s="25" t="s">
        <v>7</v>
      </c>
    </row>
    <row r="108" spans="1:4" x14ac:dyDescent="0.2">
      <c r="A108" s="25" t="s">
        <v>2468</v>
      </c>
      <c r="B108" s="25"/>
      <c r="C108" s="25"/>
      <c r="D108" s="25" t="s">
        <v>7</v>
      </c>
    </row>
    <row r="109" spans="1:4" x14ac:dyDescent="0.2">
      <c r="A109" s="25" t="s">
        <v>2469</v>
      </c>
      <c r="B109" s="25"/>
      <c r="C109" s="25"/>
      <c r="D109" s="25" t="s">
        <v>7</v>
      </c>
    </row>
    <row r="110" spans="1:4" x14ac:dyDescent="0.2">
      <c r="A110" s="25" t="s">
        <v>2470</v>
      </c>
      <c r="B110" s="25"/>
      <c r="C110" s="25"/>
      <c r="D110" s="25">
        <v>2.836E-3</v>
      </c>
    </row>
    <row r="111" spans="1:4" x14ac:dyDescent="0.2">
      <c r="A111" s="25" t="s">
        <v>2471</v>
      </c>
      <c r="B111" s="25"/>
      <c r="C111" s="25"/>
      <c r="D111" s="25" t="s">
        <v>7</v>
      </c>
    </row>
    <row r="112" spans="1:4" x14ac:dyDescent="0.2">
      <c r="A112" s="25" t="s">
        <v>2472</v>
      </c>
      <c r="B112" s="25"/>
      <c r="C112" s="25"/>
      <c r="D112" s="25" t="s">
        <v>7</v>
      </c>
    </row>
    <row r="113" spans="1:4" x14ac:dyDescent="0.2">
      <c r="A113" s="25" t="s">
        <v>2473</v>
      </c>
      <c r="B113" s="25"/>
      <c r="C113" s="25"/>
      <c r="D113" s="25" t="s">
        <v>7</v>
      </c>
    </row>
    <row r="114" spans="1:4" x14ac:dyDescent="0.2">
      <c r="A114" s="25" t="s">
        <v>2474</v>
      </c>
      <c r="B114" s="25"/>
      <c r="C114" s="25"/>
      <c r="D114" s="25">
        <v>8.5889999999999994E-3</v>
      </c>
    </row>
    <row r="115" spans="1:4" x14ac:dyDescent="0.2">
      <c r="A115" s="25" t="s">
        <v>2475</v>
      </c>
      <c r="B115" s="25"/>
      <c r="C115" s="25"/>
      <c r="D115" s="25" t="s">
        <v>7</v>
      </c>
    </row>
    <row r="116" spans="1:4" x14ac:dyDescent="0.2">
      <c r="A116" s="25" t="s">
        <v>2476</v>
      </c>
      <c r="B116" s="25"/>
      <c r="C116" s="25"/>
      <c r="D116" s="25" t="s">
        <v>7</v>
      </c>
    </row>
    <row r="117" spans="1:4" x14ac:dyDescent="0.2">
      <c r="A117" s="25" t="s">
        <v>2477</v>
      </c>
      <c r="B117" s="25"/>
      <c r="C117" s="25"/>
      <c r="D117" s="25" t="s">
        <v>7</v>
      </c>
    </row>
    <row r="118" spans="1:4" x14ac:dyDescent="0.2">
      <c r="A118" s="25" t="s">
        <v>2478</v>
      </c>
      <c r="B118" s="25"/>
      <c r="C118" s="25"/>
      <c r="D118" s="25" t="s">
        <v>7</v>
      </c>
    </row>
    <row r="119" spans="1:4" x14ac:dyDescent="0.2">
      <c r="A119" s="25" t="s">
        <v>2479</v>
      </c>
      <c r="B119" s="25"/>
      <c r="C119" s="25"/>
      <c r="D119" s="25" t="s">
        <v>7</v>
      </c>
    </row>
    <row r="120" spans="1:4" x14ac:dyDescent="0.2">
      <c r="A120" s="25" t="s">
        <v>2480</v>
      </c>
      <c r="B120" s="25"/>
      <c r="C120" s="25"/>
      <c r="D120" s="25">
        <v>4.7199999999999998E-4</v>
      </c>
    </row>
    <row r="121" spans="1:4" x14ac:dyDescent="0.2">
      <c r="A121" s="25" t="s">
        <v>2481</v>
      </c>
      <c r="B121" s="25"/>
      <c r="C121" s="25"/>
      <c r="D121" s="25" t="s">
        <v>7</v>
      </c>
    </row>
    <row r="122" spans="1:4" x14ac:dyDescent="0.2">
      <c r="A122" s="25" t="s">
        <v>2482</v>
      </c>
      <c r="B122" s="25"/>
      <c r="C122" s="25"/>
      <c r="D122" s="25">
        <v>7.0600000000000003E-4</v>
      </c>
    </row>
    <row r="123" spans="1:4" x14ac:dyDescent="0.2">
      <c r="A123" s="25" t="s">
        <v>2483</v>
      </c>
      <c r="B123" s="25"/>
      <c r="C123" s="25"/>
      <c r="D123" s="25" t="s">
        <v>7</v>
      </c>
    </row>
    <row r="124" spans="1:4" x14ac:dyDescent="0.2">
      <c r="A124" s="25" t="s">
        <v>2484</v>
      </c>
      <c r="B124" s="25"/>
      <c r="C124" s="25"/>
      <c r="D124" s="25" t="s">
        <v>7</v>
      </c>
    </row>
    <row r="125" spans="1:4" x14ac:dyDescent="0.2">
      <c r="A125" s="25" t="s">
        <v>2485</v>
      </c>
      <c r="B125" s="25"/>
      <c r="C125" s="25"/>
      <c r="D125" s="25" t="s">
        <v>7</v>
      </c>
    </row>
    <row r="126" spans="1:4" x14ac:dyDescent="0.2">
      <c r="A126" s="25" t="s">
        <v>2486</v>
      </c>
      <c r="B126" s="25"/>
      <c r="C126" s="25"/>
      <c r="D126" s="25" t="s">
        <v>7</v>
      </c>
    </row>
    <row r="127" spans="1:4" x14ac:dyDescent="0.2">
      <c r="A127" s="25" t="s">
        <v>2487</v>
      </c>
      <c r="B127" s="25"/>
      <c r="C127" s="25"/>
      <c r="D127" s="25" t="s">
        <v>7</v>
      </c>
    </row>
    <row r="128" spans="1:4" x14ac:dyDescent="0.2">
      <c r="A128" s="25" t="s">
        <v>2488</v>
      </c>
      <c r="B128" s="25"/>
      <c r="C128" s="25"/>
      <c r="D128" s="25">
        <v>5.0829999999999998E-3</v>
      </c>
    </row>
    <row r="129" spans="1:4" x14ac:dyDescent="0.2">
      <c r="A129" s="25" t="s">
        <v>2489</v>
      </c>
      <c r="B129" s="25"/>
      <c r="C129" s="25"/>
      <c r="D129" s="25" t="s">
        <v>7</v>
      </c>
    </row>
    <row r="130" spans="1:4" x14ac:dyDescent="0.2">
      <c r="A130" s="25" t="s">
        <v>2490</v>
      </c>
      <c r="B130" s="25"/>
      <c r="C130" s="25"/>
      <c r="D130" s="25" t="s">
        <v>7</v>
      </c>
    </row>
    <row r="131" spans="1:4" x14ac:dyDescent="0.2">
      <c r="A131" s="25" t="s">
        <v>2492</v>
      </c>
      <c r="B131" s="25"/>
      <c r="C131" s="25"/>
      <c r="D131" s="25" t="s">
        <v>7</v>
      </c>
    </row>
    <row r="132" spans="1:4" x14ac:dyDescent="0.2">
      <c r="A132" s="25" t="s">
        <v>2493</v>
      </c>
      <c r="B132" s="25"/>
      <c r="C132" s="25"/>
      <c r="D132" s="25" t="s">
        <v>7</v>
      </c>
    </row>
    <row r="133" spans="1:4" x14ac:dyDescent="0.2">
      <c r="A133" s="25" t="s">
        <v>2494</v>
      </c>
      <c r="B133" s="25"/>
      <c r="C133" s="25"/>
      <c r="D133" s="25" t="s">
        <v>7</v>
      </c>
    </row>
    <row r="134" spans="1:4" x14ac:dyDescent="0.2">
      <c r="A134" s="25" t="s">
        <v>2495</v>
      </c>
      <c r="B134" s="25"/>
      <c r="C134" s="25"/>
      <c r="D134" s="25">
        <v>1.45E-4</v>
      </c>
    </row>
    <row r="135" spans="1:4" x14ac:dyDescent="0.2">
      <c r="A135" s="25" t="s">
        <v>2496</v>
      </c>
      <c r="B135" s="25"/>
      <c r="C135" s="25"/>
      <c r="D135" s="25" t="s">
        <v>7</v>
      </c>
    </row>
    <row r="136" spans="1:4" x14ac:dyDescent="0.2">
      <c r="A136" s="25" t="s">
        <v>2497</v>
      </c>
      <c r="B136" s="25"/>
      <c r="C136" s="25"/>
      <c r="D136" s="25" t="s">
        <v>7</v>
      </c>
    </row>
    <row r="137" spans="1:4" x14ac:dyDescent="0.2">
      <c r="A137" s="25" t="s">
        <v>2498</v>
      </c>
      <c r="B137" s="25"/>
      <c r="C137" s="25"/>
      <c r="D137" s="25" t="s">
        <v>7</v>
      </c>
    </row>
    <row r="138" spans="1:4" x14ac:dyDescent="0.2">
      <c r="A138" s="25" t="s">
        <v>2499</v>
      </c>
      <c r="B138" s="25"/>
      <c r="C138" s="25"/>
      <c r="D138" s="25">
        <v>2.9E-4</v>
      </c>
    </row>
    <row r="139" spans="1:4" x14ac:dyDescent="0.2">
      <c r="A139" s="25" t="s">
        <v>2500</v>
      </c>
      <c r="B139" s="25"/>
      <c r="C139" s="25"/>
      <c r="D139" s="25" t="s">
        <v>7</v>
      </c>
    </row>
    <row r="140" spans="1:4" x14ac:dyDescent="0.2">
      <c r="A140" s="25" t="s">
        <v>2501</v>
      </c>
      <c r="B140" s="25"/>
      <c r="C140" s="25"/>
      <c r="D140" s="25">
        <v>4.7199999999999998E-4</v>
      </c>
    </row>
    <row r="141" spans="1:4" x14ac:dyDescent="0.2">
      <c r="A141" s="25" t="s">
        <v>2503</v>
      </c>
      <c r="B141" s="25"/>
      <c r="C141" s="25"/>
      <c r="D141" s="25" t="s">
        <v>7</v>
      </c>
    </row>
    <row r="142" spans="1:4" x14ac:dyDescent="0.2">
      <c r="A142" s="25" t="s">
        <v>2504</v>
      </c>
      <c r="B142" s="25"/>
      <c r="C142" s="25"/>
      <c r="D142" s="25" t="s">
        <v>7</v>
      </c>
    </row>
    <row r="143" spans="1:4" x14ac:dyDescent="0.2">
      <c r="A143" s="25" t="s">
        <v>2505</v>
      </c>
      <c r="B143" s="25"/>
      <c r="C143" s="25"/>
      <c r="D143" s="25" t="s">
        <v>7</v>
      </c>
    </row>
    <row r="144" spans="1:4" x14ac:dyDescent="0.2">
      <c r="A144" s="25" t="s">
        <v>2506</v>
      </c>
      <c r="B144" s="25"/>
      <c r="C144" s="25"/>
      <c r="D144" s="25" t="s">
        <v>7</v>
      </c>
    </row>
    <row r="145" spans="1:4" x14ac:dyDescent="0.2">
      <c r="A145" s="25" t="s">
        <v>2507</v>
      </c>
      <c r="B145" s="25"/>
      <c r="C145" s="25"/>
      <c r="D145" s="25" t="s">
        <v>7</v>
      </c>
    </row>
    <row r="146" spans="1:4" x14ac:dyDescent="0.2">
      <c r="A146" s="25" t="s">
        <v>2508</v>
      </c>
      <c r="B146" s="25"/>
      <c r="C146" s="25"/>
      <c r="D146" s="25" t="s">
        <v>7</v>
      </c>
    </row>
    <row r="147" spans="1:4" x14ac:dyDescent="0.2">
      <c r="A147" s="25" t="s">
        <v>2509</v>
      </c>
      <c r="B147" s="25"/>
      <c r="C147" s="25"/>
      <c r="D147" s="25" t="s">
        <v>7</v>
      </c>
    </row>
    <row r="148" spans="1:4" x14ac:dyDescent="0.2">
      <c r="A148" s="25" t="s">
        <v>2510</v>
      </c>
      <c r="B148" s="25"/>
      <c r="C148" s="25"/>
      <c r="D148" s="25" t="s">
        <v>7</v>
      </c>
    </row>
    <row r="149" spans="1:4" x14ac:dyDescent="0.2">
      <c r="A149" s="25" t="s">
        <v>2511</v>
      </c>
      <c r="B149" s="25"/>
      <c r="C149" s="25"/>
      <c r="D149" s="25" t="s">
        <v>7</v>
      </c>
    </row>
    <row r="150" spans="1:4" x14ac:dyDescent="0.2">
      <c r="A150" s="25" t="s">
        <v>2512</v>
      </c>
      <c r="B150" s="25"/>
      <c r="C150" s="25"/>
      <c r="D150" s="25">
        <v>1.7224E-2</v>
      </c>
    </row>
    <row r="151" spans="1:4" x14ac:dyDescent="0.2">
      <c r="A151" s="25" t="s">
        <v>2513</v>
      </c>
      <c r="B151" s="25"/>
      <c r="C151" s="25"/>
      <c r="D151" s="25" t="s">
        <v>7</v>
      </c>
    </row>
    <row r="152" spans="1:4" x14ac:dyDescent="0.2">
      <c r="A152" s="25" t="s">
        <v>2515</v>
      </c>
      <c r="B152" s="25"/>
      <c r="C152" s="25"/>
      <c r="D152" s="25">
        <v>3.0200000000000002E-4</v>
      </c>
    </row>
    <row r="153" spans="1:4" x14ac:dyDescent="0.2">
      <c r="A153" s="25" t="s">
        <v>2516</v>
      </c>
      <c r="B153" s="25"/>
      <c r="C153" s="25"/>
      <c r="D153" s="25" t="s">
        <v>7</v>
      </c>
    </row>
    <row r="154" spans="1:4" x14ac:dyDescent="0.2">
      <c r="A154" s="25" t="s">
        <v>2517</v>
      </c>
      <c r="B154" s="25"/>
      <c r="C154" s="25"/>
      <c r="D154" s="25" t="s">
        <v>7</v>
      </c>
    </row>
    <row r="155" spans="1:4" x14ac:dyDescent="0.2">
      <c r="A155" s="25" t="s">
        <v>2518</v>
      </c>
      <c r="B155" s="25"/>
      <c r="C155" s="25"/>
      <c r="D155" s="25" t="s">
        <v>7</v>
      </c>
    </row>
    <row r="156" spans="1:4" x14ac:dyDescent="0.2">
      <c r="A156" s="25" t="s">
        <v>2519</v>
      </c>
      <c r="B156" s="25"/>
      <c r="C156" s="25"/>
      <c r="D156" s="25" t="s">
        <v>7</v>
      </c>
    </row>
    <row r="157" spans="1:4" x14ac:dyDescent="0.2">
      <c r="A157" s="25" t="s">
        <v>2520</v>
      </c>
      <c r="B157" s="25"/>
      <c r="C157" s="25"/>
      <c r="D157" s="25" t="s">
        <v>7</v>
      </c>
    </row>
    <row r="158" spans="1:4" x14ac:dyDescent="0.2">
      <c r="A158" s="25" t="s">
        <v>2521</v>
      </c>
      <c r="B158" s="25"/>
      <c r="C158" s="25"/>
      <c r="D158" s="25" t="s">
        <v>7</v>
      </c>
    </row>
    <row r="159" spans="1:4" x14ac:dyDescent="0.2">
      <c r="A159" s="25" t="s">
        <v>2522</v>
      </c>
      <c r="B159" s="25"/>
      <c r="C159" s="25"/>
      <c r="D159" s="25" t="s">
        <v>7</v>
      </c>
    </row>
    <row r="160" spans="1:4" x14ac:dyDescent="0.2">
      <c r="A160" s="25" t="s">
        <v>2523</v>
      </c>
      <c r="B160" s="25"/>
      <c r="C160" s="25"/>
      <c r="D160" s="25">
        <v>6.4800000000000003E-4</v>
      </c>
    </row>
    <row r="161" spans="1:4" x14ac:dyDescent="0.2">
      <c r="A161" s="25" t="s">
        <v>2524</v>
      </c>
      <c r="B161" s="25"/>
      <c r="C161" s="25"/>
      <c r="D161" s="25">
        <v>2.9E-4</v>
      </c>
    </row>
    <row r="162" spans="1:4" x14ac:dyDescent="0.2">
      <c r="A162" s="25" t="s">
        <v>2525</v>
      </c>
      <c r="B162" s="25"/>
      <c r="C162" s="25"/>
      <c r="D162" s="25" t="s">
        <v>7</v>
      </c>
    </row>
    <row r="163" spans="1:4" x14ac:dyDescent="0.2">
      <c r="A163" s="25" t="s">
        <v>2526</v>
      </c>
      <c r="B163" s="25"/>
      <c r="C163" s="25"/>
      <c r="D163" s="25" t="s">
        <v>7</v>
      </c>
    </row>
    <row r="164" spans="1:4" x14ac:dyDescent="0.2">
      <c r="A164" s="25" t="s">
        <v>2527</v>
      </c>
      <c r="B164" s="25"/>
      <c r="C164" s="25"/>
      <c r="D164" s="25" t="s">
        <v>7</v>
      </c>
    </row>
    <row r="165" spans="1:4" x14ac:dyDescent="0.2">
      <c r="A165" s="25" t="s">
        <v>2528</v>
      </c>
      <c r="B165" s="25"/>
      <c r="C165" s="25"/>
      <c r="D165" s="25" t="s">
        <v>7</v>
      </c>
    </row>
    <row r="166" spans="1:4" x14ac:dyDescent="0.2">
      <c r="A166" s="25" t="s">
        <v>2529</v>
      </c>
      <c r="B166" s="25"/>
      <c r="C166" s="25"/>
      <c r="D166" s="25" t="s">
        <v>7</v>
      </c>
    </row>
    <row r="167" spans="1:4" x14ac:dyDescent="0.2">
      <c r="A167" s="25" t="s">
        <v>2530</v>
      </c>
      <c r="B167" s="25"/>
      <c r="C167" s="25"/>
      <c r="D167" s="25" t="s">
        <v>7</v>
      </c>
    </row>
    <row r="168" spans="1:4" x14ac:dyDescent="0.2">
      <c r="A168" s="25" t="s">
        <v>2531</v>
      </c>
      <c r="B168" s="25"/>
      <c r="C168" s="25"/>
      <c r="D168" s="25">
        <v>1.3662000000000001E-2</v>
      </c>
    </row>
    <row r="169" spans="1:4" x14ac:dyDescent="0.2">
      <c r="A169" s="25" t="s">
        <v>2532</v>
      </c>
      <c r="B169" s="25"/>
      <c r="C169" s="25"/>
      <c r="D169" s="25" t="s">
        <v>7</v>
      </c>
    </row>
    <row r="170" spans="1:4" x14ac:dyDescent="0.2">
      <c r="A170" s="25" t="s">
        <v>2533</v>
      </c>
      <c r="B170" s="25"/>
      <c r="C170" s="25"/>
      <c r="D170" s="25" t="s">
        <v>7</v>
      </c>
    </row>
    <row r="171" spans="1:4" x14ac:dyDescent="0.2">
      <c r="A171" s="25" t="s">
        <v>2534</v>
      </c>
      <c r="B171" s="25"/>
      <c r="C171" s="25"/>
      <c r="D171" s="25" t="s">
        <v>7</v>
      </c>
    </row>
    <row r="172" spans="1:4" x14ac:dyDescent="0.2">
      <c r="A172" s="25" t="s">
        <v>2535</v>
      </c>
      <c r="B172" s="25"/>
      <c r="C172" s="25"/>
      <c r="D172" s="25" t="s">
        <v>7</v>
      </c>
    </row>
    <row r="173" spans="1:4" x14ac:dyDescent="0.2">
      <c r="A173" s="25" t="s">
        <v>2536</v>
      </c>
      <c r="B173" s="25"/>
      <c r="C173" s="25"/>
      <c r="D173" s="25" t="s">
        <v>7</v>
      </c>
    </row>
    <row r="174" spans="1:4" x14ac:dyDescent="0.2">
      <c r="A174" s="25" t="s">
        <v>2537</v>
      </c>
      <c r="B174" s="25"/>
      <c r="C174" s="25"/>
      <c r="D174" s="25" t="s">
        <v>7</v>
      </c>
    </row>
    <row r="175" spans="1:4" x14ac:dyDescent="0.2">
      <c r="A175" s="25" t="s">
        <v>2538</v>
      </c>
      <c r="B175" s="25"/>
      <c r="C175" s="25"/>
      <c r="D175" s="25" t="s">
        <v>7</v>
      </c>
    </row>
    <row r="176" spans="1:4" x14ac:dyDescent="0.2">
      <c r="A176" s="25" t="s">
        <v>2539</v>
      </c>
      <c r="B176" s="25"/>
      <c r="C176" s="25"/>
      <c r="D176" s="25">
        <v>1.6799999999999999E-4</v>
      </c>
    </row>
    <row r="177" spans="1:4" x14ac:dyDescent="0.2">
      <c r="A177" s="25" t="s">
        <v>2540</v>
      </c>
      <c r="B177" s="25"/>
      <c r="C177" s="25"/>
      <c r="D177" s="26">
        <v>5.3199999999999999E-5</v>
      </c>
    </row>
    <row r="178" spans="1:4" x14ac:dyDescent="0.2">
      <c r="A178" s="25" t="s">
        <v>2541</v>
      </c>
      <c r="B178" s="25"/>
      <c r="C178" s="25"/>
      <c r="D178" s="25" t="s">
        <v>7</v>
      </c>
    </row>
    <row r="179" spans="1:4" x14ac:dyDescent="0.2">
      <c r="A179" s="25" t="s">
        <v>2542</v>
      </c>
      <c r="B179" s="25"/>
      <c r="C179" s="25"/>
      <c r="D179" s="25" t="s">
        <v>7</v>
      </c>
    </row>
    <row r="180" spans="1:4" x14ac:dyDescent="0.2">
      <c r="A180" s="25" t="s">
        <v>2543</v>
      </c>
      <c r="B180" s="25"/>
      <c r="C180" s="25"/>
      <c r="D180" s="25" t="s">
        <v>7</v>
      </c>
    </row>
    <row r="181" spans="1:4" x14ac:dyDescent="0.2">
      <c r="A181" s="25" t="s">
        <v>2544</v>
      </c>
      <c r="B181" s="25"/>
      <c r="C181" s="25"/>
      <c r="D181" s="25">
        <v>1.6799999999999999E-4</v>
      </c>
    </row>
    <row r="182" spans="1:4" x14ac:dyDescent="0.2">
      <c r="A182" s="25" t="s">
        <v>2545</v>
      </c>
      <c r="B182" s="25"/>
      <c r="C182" s="25"/>
      <c r="D182" s="25" t="s">
        <v>7</v>
      </c>
    </row>
    <row r="183" spans="1:4" x14ac:dyDescent="0.2">
      <c r="A183" s="25" t="s">
        <v>2546</v>
      </c>
      <c r="B183" s="25"/>
      <c r="C183" s="25"/>
      <c r="D183" s="25" t="s">
        <v>7</v>
      </c>
    </row>
    <row r="184" spans="1:4" x14ac:dyDescent="0.2">
      <c r="A184" s="25" t="s">
        <v>2547</v>
      </c>
      <c r="B184" s="25"/>
      <c r="C184" s="25"/>
      <c r="D184" s="25" t="s">
        <v>7</v>
      </c>
    </row>
    <row r="185" spans="1:4" x14ac:dyDescent="0.2">
      <c r="A185" s="25" t="s">
        <v>2548</v>
      </c>
      <c r="B185" s="25"/>
      <c r="C185" s="25"/>
      <c r="D185" s="26">
        <v>5.3199999999999999E-5</v>
      </c>
    </row>
    <row r="186" spans="1:4" x14ac:dyDescent="0.2">
      <c r="A186" s="25" t="s">
        <v>2549</v>
      </c>
      <c r="B186" s="25"/>
      <c r="C186" s="25"/>
      <c r="D186" s="25" t="s">
        <v>7</v>
      </c>
    </row>
    <row r="187" spans="1:4" x14ac:dyDescent="0.2">
      <c r="A187" s="25" t="s">
        <v>2550</v>
      </c>
      <c r="B187" s="25"/>
      <c r="C187" s="25"/>
      <c r="D187" s="26">
        <v>3.1099999999999997E-5</v>
      </c>
    </row>
    <row r="188" spans="1:4" x14ac:dyDescent="0.2">
      <c r="A188" s="25" t="s">
        <v>2390</v>
      </c>
      <c r="B188" s="25"/>
      <c r="C188" s="25"/>
      <c r="D188" s="25">
        <v>4.0000000000000002E-4</v>
      </c>
    </row>
    <row r="189" spans="1:4" x14ac:dyDescent="0.2">
      <c r="A189" s="25" t="s">
        <v>2551</v>
      </c>
      <c r="B189" s="25"/>
      <c r="C189" s="25"/>
      <c r="D189" s="25" t="s">
        <v>7</v>
      </c>
    </row>
    <row r="190" spans="1:4" x14ac:dyDescent="0.2">
      <c r="A190" s="25" t="s">
        <v>2552</v>
      </c>
      <c r="B190" s="25"/>
      <c r="C190" s="25"/>
      <c r="D190" s="25" t="s">
        <v>7</v>
      </c>
    </row>
    <row r="191" spans="1:4" x14ac:dyDescent="0.2">
      <c r="A191" s="25" t="s">
        <v>2553</v>
      </c>
      <c r="B191" s="25"/>
      <c r="C191" s="25"/>
      <c r="D191" s="25" t="s">
        <v>7</v>
      </c>
    </row>
    <row r="192" spans="1:4" x14ac:dyDescent="0.2">
      <c r="A192" s="25" t="s">
        <v>2554</v>
      </c>
      <c r="B192" s="25"/>
      <c r="C192" s="25"/>
      <c r="D192" s="25" t="s">
        <v>7</v>
      </c>
    </row>
    <row r="193" spans="1:4" x14ac:dyDescent="0.2">
      <c r="A193" s="25" t="s">
        <v>2555</v>
      </c>
      <c r="B193" s="25"/>
      <c r="C193" s="25"/>
      <c r="D193" s="25" t="s">
        <v>7</v>
      </c>
    </row>
    <row r="194" spans="1:4" x14ac:dyDescent="0.2">
      <c r="A194" s="25" t="s">
        <v>2556</v>
      </c>
      <c r="B194" s="25"/>
      <c r="C194" s="25"/>
      <c r="D194" s="25">
        <v>4.7199999999999998E-4</v>
      </c>
    </row>
    <row r="195" spans="1:4" x14ac:dyDescent="0.2">
      <c r="A195" s="25" t="s">
        <v>2558</v>
      </c>
      <c r="B195" s="25"/>
      <c r="C195" s="25"/>
      <c r="D195" s="26">
        <v>6.4500000000000001E-6</v>
      </c>
    </row>
    <row r="196" spans="1:4" x14ac:dyDescent="0.2">
      <c r="A196" s="25" t="s">
        <v>2559</v>
      </c>
      <c r="B196" s="25"/>
      <c r="C196" s="25"/>
      <c r="D196" s="25" t="s">
        <v>7</v>
      </c>
    </row>
    <row r="197" spans="1:4" x14ac:dyDescent="0.2">
      <c r="A197" s="25" t="s">
        <v>2560</v>
      </c>
      <c r="B197" s="25"/>
      <c r="C197" s="25"/>
      <c r="D197" s="25" t="s">
        <v>7</v>
      </c>
    </row>
    <row r="198" spans="1:4" x14ac:dyDescent="0.2">
      <c r="A198" s="25" t="s">
        <v>2561</v>
      </c>
      <c r="B198" s="25"/>
      <c r="C198" s="25"/>
      <c r="D198" s="25">
        <v>1.45E-4</v>
      </c>
    </row>
    <row r="199" spans="1:4" x14ac:dyDescent="0.2">
      <c r="A199" s="25" t="s">
        <v>2562</v>
      </c>
      <c r="B199" s="25"/>
      <c r="C199" s="25"/>
      <c r="D199" s="25" t="s">
        <v>7</v>
      </c>
    </row>
    <row r="200" spans="1:4" x14ac:dyDescent="0.2">
      <c r="A200" s="25" t="s">
        <v>2563</v>
      </c>
      <c r="B200" s="25"/>
      <c r="C200" s="25"/>
      <c r="D200" s="26">
        <v>6.7899999999999997E-5</v>
      </c>
    </row>
    <row r="201" spans="1:4" x14ac:dyDescent="0.2">
      <c r="A201" s="25" t="s">
        <v>2391</v>
      </c>
      <c r="B201" s="25"/>
      <c r="C201" s="25"/>
      <c r="D201" s="26">
        <v>6.7800000000000003E-6</v>
      </c>
    </row>
    <row r="202" spans="1:4" x14ac:dyDescent="0.2">
      <c r="A202" s="25" t="s">
        <v>2564</v>
      </c>
      <c r="B202" s="25"/>
      <c r="C202" s="25"/>
      <c r="D202" s="25" t="s">
        <v>7</v>
      </c>
    </row>
    <row r="203" spans="1:4" x14ac:dyDescent="0.2">
      <c r="A203" s="25" t="s">
        <v>2565</v>
      </c>
      <c r="B203" s="25"/>
      <c r="C203" s="25"/>
      <c r="D203" s="25" t="s">
        <v>7</v>
      </c>
    </row>
    <row r="204" spans="1:4" x14ac:dyDescent="0.2">
      <c r="A204" s="25" t="s">
        <v>2566</v>
      </c>
      <c r="B204" s="25"/>
      <c r="C204" s="25"/>
      <c r="D204" s="25" t="s">
        <v>7</v>
      </c>
    </row>
    <row r="205" spans="1:4" x14ac:dyDescent="0.2">
      <c r="A205" s="25" t="s">
        <v>2567</v>
      </c>
      <c r="B205" s="25"/>
      <c r="C205" s="25"/>
      <c r="D205" s="25" t="s">
        <v>7</v>
      </c>
    </row>
    <row r="206" spans="1:4" x14ac:dyDescent="0.2">
      <c r="A206" s="25" t="s">
        <v>2568</v>
      </c>
      <c r="B206" s="25"/>
      <c r="C206" s="25"/>
      <c r="D206" s="25" t="s">
        <v>7</v>
      </c>
    </row>
    <row r="207" spans="1:4" x14ac:dyDescent="0.2">
      <c r="A207" s="25" t="s">
        <v>2569</v>
      </c>
      <c r="B207" s="25"/>
      <c r="C207" s="25"/>
      <c r="D207" s="25" t="s">
        <v>7</v>
      </c>
    </row>
    <row r="208" spans="1:4" x14ac:dyDescent="0.2">
      <c r="A208" s="25" t="s">
        <v>2570</v>
      </c>
      <c r="B208" s="25"/>
      <c r="C208" s="25"/>
      <c r="D208" s="25">
        <v>6.9909999999999998E-3</v>
      </c>
    </row>
    <row r="209" spans="1:4" x14ac:dyDescent="0.2">
      <c r="A209" s="25" t="s">
        <v>2571</v>
      </c>
      <c r="B209" s="25"/>
      <c r="C209" s="25"/>
      <c r="D209" s="25" t="s">
        <v>7</v>
      </c>
    </row>
    <row r="210" spans="1:4" x14ac:dyDescent="0.2">
      <c r="A210" s="25" t="s">
        <v>2572</v>
      </c>
      <c r="B210" s="25"/>
      <c r="C210" s="25"/>
      <c r="D210" s="25" t="s">
        <v>7</v>
      </c>
    </row>
    <row r="211" spans="1:4" x14ac:dyDescent="0.2">
      <c r="A211" s="25" t="s">
        <v>2574</v>
      </c>
      <c r="B211" s="25"/>
      <c r="C211" s="25"/>
      <c r="D211" s="25" t="s">
        <v>7</v>
      </c>
    </row>
    <row r="212" spans="1:4" x14ac:dyDescent="0.2">
      <c r="A212" s="25" t="s">
        <v>2575</v>
      </c>
      <c r="B212" s="25"/>
      <c r="C212" s="25"/>
      <c r="D212" s="25" t="s">
        <v>7</v>
      </c>
    </row>
    <row r="213" spans="1:4" x14ac:dyDescent="0.2">
      <c r="A213" s="25" t="s">
        <v>2576</v>
      </c>
      <c r="B213" s="25"/>
      <c r="C213" s="25"/>
      <c r="D213" s="25" t="s">
        <v>7</v>
      </c>
    </row>
    <row r="214" spans="1:4" x14ac:dyDescent="0.2">
      <c r="A214" s="25" t="s">
        <v>2577</v>
      </c>
      <c r="B214" s="25"/>
      <c r="C214" s="25"/>
      <c r="D214" s="25" t="s">
        <v>7</v>
      </c>
    </row>
    <row r="215" spans="1:4" x14ac:dyDescent="0.2">
      <c r="A215" s="25" t="s">
        <v>2578</v>
      </c>
      <c r="B215" s="25"/>
      <c r="C215" s="25"/>
      <c r="D215" s="25" t="s">
        <v>7</v>
      </c>
    </row>
    <row r="216" spans="1:4" x14ac:dyDescent="0.2">
      <c r="A216" s="25" t="s">
        <v>2579</v>
      </c>
      <c r="B216" s="25"/>
      <c r="C216" s="25"/>
      <c r="D216" s="25" t="s">
        <v>7</v>
      </c>
    </row>
    <row r="217" spans="1:4" x14ac:dyDescent="0.2">
      <c r="A217" s="25" t="s">
        <v>2580</v>
      </c>
      <c r="B217" s="25"/>
      <c r="C217" s="25"/>
      <c r="D217" s="25">
        <v>2.7309999999999999E-3</v>
      </c>
    </row>
    <row r="218" spans="1:4" x14ac:dyDescent="0.2">
      <c r="A218" s="25" t="s">
        <v>2581</v>
      </c>
      <c r="B218" s="25"/>
      <c r="C218" s="25"/>
      <c r="D218" s="25">
        <v>6.9909999999999998E-3</v>
      </c>
    </row>
    <row r="219" spans="1:4" x14ac:dyDescent="0.2">
      <c r="A219" s="25" t="s">
        <v>2582</v>
      </c>
      <c r="B219" s="25"/>
      <c r="C219" s="25"/>
      <c r="D219" s="25" t="s">
        <v>7</v>
      </c>
    </row>
    <row r="220" spans="1:4" x14ac:dyDescent="0.2">
      <c r="A220" s="25" t="s">
        <v>2584</v>
      </c>
      <c r="B220" s="25"/>
      <c r="C220" s="25"/>
      <c r="D220" s="25" t="s">
        <v>7</v>
      </c>
    </row>
    <row r="221" spans="1:4" x14ac:dyDescent="0.2">
      <c r="A221" s="25" t="s">
        <v>2585</v>
      </c>
      <c r="B221" s="25"/>
      <c r="C221" s="25"/>
      <c r="D221" s="25" t="s">
        <v>7</v>
      </c>
    </row>
    <row r="222" spans="1:4" x14ac:dyDescent="0.2">
      <c r="A222" s="25" t="s">
        <v>2586</v>
      </c>
      <c r="B222" s="25"/>
      <c r="C222" s="25"/>
      <c r="D222" s="25" t="s">
        <v>7</v>
      </c>
    </row>
    <row r="223" spans="1:4" x14ac:dyDescent="0.2">
      <c r="A223" s="25" t="s">
        <v>2587</v>
      </c>
      <c r="B223" s="25"/>
      <c r="C223" s="25"/>
      <c r="D223" s="25" t="s">
        <v>7</v>
      </c>
    </row>
    <row r="224" spans="1:4" x14ac:dyDescent="0.2">
      <c r="A224" s="25" t="s">
        <v>2588</v>
      </c>
      <c r="B224" s="25"/>
      <c r="C224" s="25"/>
      <c r="D224" s="25" t="s">
        <v>7</v>
      </c>
    </row>
    <row r="225" spans="1:4" x14ac:dyDescent="0.2">
      <c r="A225" s="25" t="s">
        <v>2589</v>
      </c>
      <c r="B225" s="25"/>
      <c r="C225" s="25"/>
      <c r="D225" s="25" t="s">
        <v>7</v>
      </c>
    </row>
    <row r="226" spans="1:4" x14ac:dyDescent="0.2">
      <c r="A226" s="25" t="s">
        <v>2590</v>
      </c>
      <c r="B226" s="25"/>
      <c r="C226" s="25"/>
      <c r="D226" s="25" t="s">
        <v>7</v>
      </c>
    </row>
    <row r="227" spans="1:4" x14ac:dyDescent="0.2">
      <c r="A227" s="25" t="s">
        <v>2392</v>
      </c>
      <c r="B227" s="25"/>
      <c r="C227" s="25"/>
      <c r="D227" s="25">
        <v>1.714E-3</v>
      </c>
    </row>
    <row r="228" spans="1:4" x14ac:dyDescent="0.2">
      <c r="A228" s="25" t="s">
        <v>2591</v>
      </c>
      <c r="B228" s="25"/>
      <c r="C228" s="25"/>
      <c r="D228" s="25">
        <v>2.1940000000000002E-3</v>
      </c>
    </row>
    <row r="229" spans="1:4" x14ac:dyDescent="0.2">
      <c r="A229" s="25" t="s">
        <v>2592</v>
      </c>
      <c r="B229" s="25"/>
      <c r="C229" s="25"/>
      <c r="D229" s="26">
        <v>2.0800000000000001E-5</v>
      </c>
    </row>
    <row r="230" spans="1:4" x14ac:dyDescent="0.2">
      <c r="A230" s="25" t="s">
        <v>2593</v>
      </c>
      <c r="B230" s="25"/>
      <c r="C230" s="25"/>
      <c r="D230" s="25" t="s">
        <v>7</v>
      </c>
    </row>
    <row r="231" spans="1:4" x14ac:dyDescent="0.2">
      <c r="A231" s="25" t="s">
        <v>2594</v>
      </c>
      <c r="B231" s="25"/>
      <c r="C231" s="25"/>
      <c r="D231" s="25">
        <v>1.8159999999999999E-3</v>
      </c>
    </row>
    <row r="232" spans="1:4" x14ac:dyDescent="0.2">
      <c r="A232" s="25" t="s">
        <v>2595</v>
      </c>
      <c r="B232" s="25"/>
      <c r="C232" s="25"/>
      <c r="D232" s="25">
        <v>8.2899999999999998E-4</v>
      </c>
    </row>
    <row r="233" spans="1:4" x14ac:dyDescent="0.2">
      <c r="A233" s="25" t="s">
        <v>2596</v>
      </c>
      <c r="B233" s="25"/>
      <c r="C233" s="25"/>
      <c r="D233" s="25" t="s">
        <v>7</v>
      </c>
    </row>
    <row r="234" spans="1:4" x14ac:dyDescent="0.2">
      <c r="A234" s="25" t="s">
        <v>2597</v>
      </c>
      <c r="B234" s="25"/>
      <c r="C234" s="25"/>
      <c r="D234" s="25" t="s">
        <v>7</v>
      </c>
    </row>
    <row r="235" spans="1:4" x14ac:dyDescent="0.2">
      <c r="A235" s="25" t="s">
        <v>2598</v>
      </c>
      <c r="B235" s="25"/>
      <c r="C235" s="25"/>
      <c r="D235" s="26">
        <v>4.7299999999999998E-5</v>
      </c>
    </row>
    <row r="236" spans="1:4" x14ac:dyDescent="0.2">
      <c r="A236" s="25" t="s">
        <v>2599</v>
      </c>
      <c r="B236" s="25"/>
      <c r="C236" s="25"/>
      <c r="D236" s="26">
        <v>2.0800000000000001E-5</v>
      </c>
    </row>
    <row r="237" spans="1:4" x14ac:dyDescent="0.2">
      <c r="A237" s="25" t="s">
        <v>2600</v>
      </c>
      <c r="B237" s="25"/>
      <c r="C237" s="25"/>
      <c r="D237" s="25" t="s">
        <v>7</v>
      </c>
    </row>
    <row r="238" spans="1:4" x14ac:dyDescent="0.2">
      <c r="A238" s="25" t="s">
        <v>2601</v>
      </c>
      <c r="B238" s="25"/>
      <c r="C238" s="25"/>
      <c r="D238" s="25">
        <v>1.0789999999999999E-2</v>
      </c>
    </row>
    <row r="239" spans="1:4" x14ac:dyDescent="0.2">
      <c r="A239" s="25" t="s">
        <v>2602</v>
      </c>
      <c r="B239" s="25"/>
      <c r="C239" s="25"/>
      <c r="D239" s="25" t="s">
        <v>7</v>
      </c>
    </row>
    <row r="240" spans="1:4" x14ac:dyDescent="0.2">
      <c r="A240" s="25" t="s">
        <v>2603</v>
      </c>
      <c r="B240" s="25"/>
      <c r="C240" s="25"/>
      <c r="D240" s="25" t="s">
        <v>7</v>
      </c>
    </row>
    <row r="241" spans="1:4" x14ac:dyDescent="0.2">
      <c r="A241" s="25" t="s">
        <v>2604</v>
      </c>
      <c r="B241" s="25"/>
      <c r="C241" s="25"/>
      <c r="D241" s="25" t="s">
        <v>7</v>
      </c>
    </row>
    <row r="242" spans="1:4" x14ac:dyDescent="0.2">
      <c r="A242" s="25" t="s">
        <v>2605</v>
      </c>
      <c r="B242" s="25"/>
      <c r="C242" s="25"/>
      <c r="D242" s="25" t="s">
        <v>7</v>
      </c>
    </row>
    <row r="243" spans="1:4" x14ac:dyDescent="0.2">
      <c r="A243" s="25" t="s">
        <v>2606</v>
      </c>
      <c r="B243" s="25"/>
      <c r="C243" s="25"/>
      <c r="D243" s="25" t="s">
        <v>7</v>
      </c>
    </row>
    <row r="244" spans="1:4" x14ac:dyDescent="0.2">
      <c r="A244" s="25" t="s">
        <v>2607</v>
      </c>
      <c r="B244" s="25"/>
      <c r="C244" s="25"/>
      <c r="D244" s="25" t="s">
        <v>7</v>
      </c>
    </row>
    <row r="245" spans="1:4" x14ac:dyDescent="0.2">
      <c r="A245" s="25" t="s">
        <v>2608</v>
      </c>
      <c r="B245" s="25"/>
      <c r="C245" s="25"/>
      <c r="D245" s="25" t="s">
        <v>7</v>
      </c>
    </row>
    <row r="246" spans="1:4" x14ac:dyDescent="0.2">
      <c r="A246" s="25" t="s">
        <v>2610</v>
      </c>
      <c r="B246" s="25"/>
      <c r="C246" s="25"/>
      <c r="D246" s="26">
        <v>1.72E-6</v>
      </c>
    </row>
    <row r="247" spans="1:4" x14ac:dyDescent="0.2">
      <c r="A247" s="25" t="s">
        <v>2611</v>
      </c>
      <c r="B247" s="25"/>
      <c r="C247" s="25"/>
      <c r="D247" s="25" t="s">
        <v>7</v>
      </c>
    </row>
    <row r="248" spans="1:4" x14ac:dyDescent="0.2">
      <c r="A248" s="25" t="s">
        <v>2612</v>
      </c>
      <c r="B248" s="25"/>
      <c r="C248" s="25"/>
      <c r="D248" s="25" t="s">
        <v>7</v>
      </c>
    </row>
    <row r="249" spans="1:4" x14ac:dyDescent="0.2">
      <c r="A249" s="25" t="s">
        <v>2613</v>
      </c>
      <c r="B249" s="25"/>
      <c r="C249" s="25"/>
      <c r="D249" s="25" t="s">
        <v>7</v>
      </c>
    </row>
    <row r="250" spans="1:4" x14ac:dyDescent="0.2">
      <c r="A250" s="25" t="s">
        <v>2614</v>
      </c>
      <c r="B250" s="25"/>
      <c r="C250" s="25"/>
      <c r="D250" s="25" t="s">
        <v>7</v>
      </c>
    </row>
    <row r="251" spans="1:4" x14ac:dyDescent="0.2">
      <c r="A251" s="25" t="s">
        <v>2615</v>
      </c>
      <c r="B251" s="25"/>
      <c r="C251" s="25"/>
      <c r="D251" s="25" t="s">
        <v>7</v>
      </c>
    </row>
    <row r="252" spans="1:4" x14ac:dyDescent="0.2">
      <c r="A252" s="25" t="s">
        <v>2616</v>
      </c>
      <c r="B252" s="25"/>
      <c r="C252" s="25"/>
      <c r="D252" s="25" t="s">
        <v>7</v>
      </c>
    </row>
    <row r="253" spans="1:4" x14ac:dyDescent="0.2">
      <c r="A253" s="25" t="s">
        <v>2618</v>
      </c>
      <c r="B253" s="25"/>
      <c r="C253" s="25"/>
      <c r="D253" s="25" t="s">
        <v>7</v>
      </c>
    </row>
    <row r="254" spans="1:4" x14ac:dyDescent="0.2">
      <c r="A254" s="25" t="s">
        <v>2620</v>
      </c>
      <c r="B254" s="25"/>
      <c r="C254" s="25"/>
      <c r="D254" s="25" t="s">
        <v>7</v>
      </c>
    </row>
    <row r="255" spans="1:4" x14ac:dyDescent="0.2">
      <c r="A255" s="25" t="s">
        <v>2621</v>
      </c>
      <c r="B255" s="25"/>
      <c r="C255" s="25"/>
      <c r="D255" s="25" t="s">
        <v>7</v>
      </c>
    </row>
    <row r="256" spans="1:4" x14ac:dyDescent="0.2">
      <c r="A256" s="25" t="s">
        <v>2622</v>
      </c>
      <c r="B256" s="25"/>
      <c r="C256" s="25"/>
      <c r="D256" s="25" t="s">
        <v>7</v>
      </c>
    </row>
    <row r="257" spans="1:4" x14ac:dyDescent="0.2">
      <c r="A257" s="25" t="s">
        <v>2623</v>
      </c>
      <c r="B257" s="25"/>
      <c r="C257" s="25"/>
      <c r="D257" s="26">
        <v>8.3100000000000001E-6</v>
      </c>
    </row>
    <row r="258" spans="1:4" x14ac:dyDescent="0.2">
      <c r="A258" s="25" t="s">
        <v>93</v>
      </c>
      <c r="B258" s="25"/>
      <c r="C258" s="25"/>
      <c r="D258" s="25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41FA-F6FE-D640-8855-398341F1A8D6}">
  <dimension ref="A1:E121"/>
  <sheetViews>
    <sheetView zoomScale="144" workbookViewId="0">
      <selection activeCell="G45" sqref="G45"/>
    </sheetView>
  </sheetViews>
  <sheetFormatPr baseColWidth="10" defaultRowHeight="15" x14ac:dyDescent="0.2"/>
  <sheetData>
    <row r="1" spans="1:5" x14ac:dyDescent="0.2">
      <c r="B1" t="s">
        <v>2361</v>
      </c>
      <c r="C1" t="s">
        <v>2361</v>
      </c>
      <c r="D1" t="s">
        <v>2362</v>
      </c>
      <c r="E1" t="s">
        <v>2363</v>
      </c>
    </row>
    <row r="2" spans="1:5" x14ac:dyDescent="0.2">
      <c r="A2">
        <v>73</v>
      </c>
      <c r="B2" t="s">
        <v>174</v>
      </c>
      <c r="C2" t="s">
        <v>207</v>
      </c>
      <c r="D2" s="24">
        <v>0.87032933270990998</v>
      </c>
      <c r="E2" s="24">
        <v>2.4050841318512499E-8</v>
      </c>
    </row>
    <row r="3" spans="1:5" x14ac:dyDescent="0.2">
      <c r="A3">
        <v>20</v>
      </c>
      <c r="B3" t="s">
        <v>129</v>
      </c>
      <c r="C3" t="s">
        <v>174</v>
      </c>
      <c r="D3" s="24">
        <v>0.79422863485016604</v>
      </c>
      <c r="E3" s="24">
        <v>3.7701309874016401E-6</v>
      </c>
    </row>
    <row r="4" spans="1:5" x14ac:dyDescent="0.2">
      <c r="A4">
        <v>78</v>
      </c>
      <c r="B4" t="s">
        <v>236</v>
      </c>
      <c r="C4" t="s">
        <v>207</v>
      </c>
      <c r="D4" s="24">
        <v>0.79002216494035604</v>
      </c>
      <c r="E4" s="24">
        <v>3.7701309874016401E-6</v>
      </c>
    </row>
    <row r="5" spans="1:5" x14ac:dyDescent="0.2">
      <c r="A5">
        <v>62</v>
      </c>
      <c r="B5" t="s">
        <v>174</v>
      </c>
      <c r="C5" t="s">
        <v>236</v>
      </c>
      <c r="D5" s="24">
        <v>0.73382283387837</v>
      </c>
      <c r="E5" s="24">
        <v>4.6065103800024003E-5</v>
      </c>
    </row>
    <row r="6" spans="1:5" x14ac:dyDescent="0.2">
      <c r="A6">
        <v>77</v>
      </c>
      <c r="B6" t="s">
        <v>138</v>
      </c>
      <c r="C6" t="s">
        <v>207</v>
      </c>
      <c r="D6" s="24">
        <v>0.72620614081547896</v>
      </c>
      <c r="E6" s="24">
        <v>5.6326508171000697E-5</v>
      </c>
    </row>
    <row r="7" spans="1:5" x14ac:dyDescent="0.2">
      <c r="A7">
        <v>70</v>
      </c>
      <c r="B7" t="s">
        <v>148</v>
      </c>
      <c r="C7" t="s">
        <v>207</v>
      </c>
      <c r="D7" s="24">
        <v>0.71189010621521698</v>
      </c>
      <c r="E7" s="24">
        <v>9.4571793744317303E-5</v>
      </c>
    </row>
    <row r="8" spans="1:5" x14ac:dyDescent="0.2">
      <c r="A8">
        <v>18</v>
      </c>
      <c r="B8" t="s">
        <v>122</v>
      </c>
      <c r="C8" t="s">
        <v>174</v>
      </c>
      <c r="D8" s="24">
        <v>0.70784423728048396</v>
      </c>
      <c r="E8" s="24">
        <v>1.01185207562082E-4</v>
      </c>
    </row>
    <row r="9" spans="1:5" x14ac:dyDescent="0.2">
      <c r="A9">
        <v>51</v>
      </c>
      <c r="B9" t="s">
        <v>221</v>
      </c>
      <c r="C9" t="s">
        <v>138</v>
      </c>
      <c r="D9" s="24">
        <v>0.70309597444497995</v>
      </c>
      <c r="E9" s="24">
        <v>1.1228124149230799E-4</v>
      </c>
    </row>
    <row r="10" spans="1:5" x14ac:dyDescent="0.2">
      <c r="A10">
        <v>71</v>
      </c>
      <c r="B10" t="s">
        <v>129</v>
      </c>
      <c r="C10" t="s">
        <v>207</v>
      </c>
      <c r="D10" s="24">
        <v>0.67801738862194205</v>
      </c>
      <c r="E10" s="24">
        <v>2.5638987685953202E-4</v>
      </c>
    </row>
    <row r="11" spans="1:5" x14ac:dyDescent="0.2">
      <c r="A11">
        <v>9</v>
      </c>
      <c r="B11" t="s">
        <v>122</v>
      </c>
      <c r="C11" t="s">
        <v>129</v>
      </c>
      <c r="D11" s="24">
        <v>0.66638055810924202</v>
      </c>
      <c r="E11" s="24">
        <v>3.4127649271375999E-4</v>
      </c>
    </row>
    <row r="12" spans="1:5" x14ac:dyDescent="0.2">
      <c r="A12">
        <v>116</v>
      </c>
      <c r="B12" t="s">
        <v>138</v>
      </c>
      <c r="C12" t="s">
        <v>112</v>
      </c>
      <c r="D12" s="24">
        <v>0.65720220850276301</v>
      </c>
      <c r="E12" s="24">
        <v>4.0034916198491098E-4</v>
      </c>
    </row>
    <row r="13" spans="1:5" x14ac:dyDescent="0.2">
      <c r="A13">
        <v>13</v>
      </c>
      <c r="B13" t="s">
        <v>122</v>
      </c>
      <c r="C13" t="s">
        <v>221</v>
      </c>
      <c r="D13" s="24">
        <v>0.65673200075914895</v>
      </c>
      <c r="E13" s="24">
        <v>4.0034916198491098E-4</v>
      </c>
    </row>
    <row r="14" spans="1:5" x14ac:dyDescent="0.2">
      <c r="A14">
        <v>89</v>
      </c>
      <c r="B14" t="s">
        <v>138</v>
      </c>
      <c r="C14" t="s">
        <v>997</v>
      </c>
      <c r="D14" s="24">
        <v>0.65347954354946702</v>
      </c>
      <c r="E14" s="24">
        <v>4.2447455856488102E-4</v>
      </c>
    </row>
    <row r="15" spans="1:5" x14ac:dyDescent="0.2">
      <c r="A15">
        <v>59</v>
      </c>
      <c r="B15" t="s">
        <v>148</v>
      </c>
      <c r="C15" t="s">
        <v>236</v>
      </c>
      <c r="D15" s="24">
        <v>0.63521494504249199</v>
      </c>
      <c r="E15" s="24">
        <v>6.7362171867686802E-4</v>
      </c>
    </row>
    <row r="16" spans="1:5" x14ac:dyDescent="0.2">
      <c r="A16">
        <v>69</v>
      </c>
      <c r="B16" t="s">
        <v>122</v>
      </c>
      <c r="C16" t="s">
        <v>207</v>
      </c>
      <c r="D16" s="24">
        <v>0.62739397548898401</v>
      </c>
      <c r="E16" s="24">
        <v>7.9004303080225499E-4</v>
      </c>
    </row>
    <row r="17" spans="1:5" x14ac:dyDescent="0.2">
      <c r="A17">
        <v>48</v>
      </c>
      <c r="B17" t="s">
        <v>122</v>
      </c>
      <c r="C17" t="s">
        <v>138</v>
      </c>
      <c r="D17" s="24">
        <v>0.62490869195680598</v>
      </c>
      <c r="E17" s="24">
        <v>7.9004303080225499E-4</v>
      </c>
    </row>
    <row r="18" spans="1:5" x14ac:dyDescent="0.2">
      <c r="A18">
        <v>37</v>
      </c>
      <c r="B18" t="s">
        <v>181</v>
      </c>
      <c r="C18" t="s">
        <v>156</v>
      </c>
      <c r="D18" s="24">
        <v>0.61288852124155302</v>
      </c>
      <c r="E18" s="24">
        <v>1.05832568283861E-3</v>
      </c>
    </row>
    <row r="19" spans="1:5" x14ac:dyDescent="0.2">
      <c r="A19">
        <v>52</v>
      </c>
      <c r="B19" t="s">
        <v>174</v>
      </c>
      <c r="C19" t="s">
        <v>138</v>
      </c>
      <c r="D19" s="24">
        <v>0.61166723953178304</v>
      </c>
      <c r="E19" s="24">
        <v>1.0597176013624301E-3</v>
      </c>
    </row>
    <row r="20" spans="1:5" x14ac:dyDescent="0.2">
      <c r="A20">
        <v>49</v>
      </c>
      <c r="B20" t="s">
        <v>148</v>
      </c>
      <c r="C20" t="s">
        <v>138</v>
      </c>
      <c r="D20" s="24">
        <v>0.60787678730905403</v>
      </c>
      <c r="E20" s="24">
        <v>1.1458495977052501E-3</v>
      </c>
    </row>
    <row r="21" spans="1:5" x14ac:dyDescent="0.2">
      <c r="A21">
        <v>66</v>
      </c>
      <c r="B21" t="s">
        <v>138</v>
      </c>
      <c r="C21" t="s">
        <v>236</v>
      </c>
      <c r="D21" s="24">
        <v>0.59361549381087497</v>
      </c>
      <c r="E21" s="24">
        <v>1.66945267075792E-3</v>
      </c>
    </row>
    <row r="22" spans="1:5" x14ac:dyDescent="0.2">
      <c r="A22">
        <v>60</v>
      </c>
      <c r="B22" t="s">
        <v>129</v>
      </c>
      <c r="C22" t="s">
        <v>236</v>
      </c>
      <c r="D22" s="24">
        <v>0.58775075694888002</v>
      </c>
      <c r="E22" s="24">
        <v>1.9031600704694201E-3</v>
      </c>
    </row>
    <row r="23" spans="1:5" x14ac:dyDescent="0.2">
      <c r="A23">
        <v>91</v>
      </c>
      <c r="B23" t="s">
        <v>207</v>
      </c>
      <c r="C23" t="s">
        <v>997</v>
      </c>
      <c r="D23" s="24">
        <v>0.58338394925874804</v>
      </c>
      <c r="E23" s="24">
        <v>2.0791138423299901E-3</v>
      </c>
    </row>
    <row r="24" spans="1:5" x14ac:dyDescent="0.2">
      <c r="A24">
        <v>19</v>
      </c>
      <c r="B24" t="s">
        <v>148</v>
      </c>
      <c r="C24" t="s">
        <v>174</v>
      </c>
      <c r="D24" s="24">
        <v>0.569914039221047</v>
      </c>
      <c r="E24" s="24">
        <v>2.8022330921562101E-3</v>
      </c>
    </row>
    <row r="25" spans="1:5" x14ac:dyDescent="0.2">
      <c r="A25">
        <v>72</v>
      </c>
      <c r="B25" t="s">
        <v>221</v>
      </c>
      <c r="C25" t="s">
        <v>207</v>
      </c>
      <c r="D25" s="24">
        <v>0.566876848515107</v>
      </c>
      <c r="E25" s="24">
        <v>2.9467913304655701E-3</v>
      </c>
    </row>
    <row r="26" spans="1:5" x14ac:dyDescent="0.2">
      <c r="A26">
        <v>109</v>
      </c>
      <c r="B26" t="s">
        <v>148</v>
      </c>
      <c r="C26" t="s">
        <v>112</v>
      </c>
      <c r="D26" s="24">
        <v>0.53965718696183096</v>
      </c>
      <c r="E26" s="24">
        <v>5.3207102693533601E-3</v>
      </c>
    </row>
    <row r="27" spans="1:5" x14ac:dyDescent="0.2">
      <c r="A27">
        <v>82</v>
      </c>
      <c r="B27" t="s">
        <v>148</v>
      </c>
      <c r="C27" t="s">
        <v>997</v>
      </c>
      <c r="D27" s="24">
        <v>0.53065747344914704</v>
      </c>
      <c r="E27" s="24">
        <v>6.0934544912744897E-3</v>
      </c>
    </row>
    <row r="28" spans="1:5" x14ac:dyDescent="0.2">
      <c r="A28">
        <v>29</v>
      </c>
      <c r="B28" t="s">
        <v>181</v>
      </c>
      <c r="C28" t="s">
        <v>2360</v>
      </c>
      <c r="D28" s="24">
        <v>0.517984374467088</v>
      </c>
      <c r="E28" s="24">
        <v>7.9204458247219695E-3</v>
      </c>
    </row>
    <row r="29" spans="1:5" x14ac:dyDescent="0.2">
      <c r="A29">
        <v>21</v>
      </c>
      <c r="B29" t="s">
        <v>221</v>
      </c>
      <c r="C29" t="s">
        <v>174</v>
      </c>
      <c r="D29" s="24">
        <v>0.50447077996026701</v>
      </c>
      <c r="E29" s="24">
        <v>1.00879189422291E-2</v>
      </c>
    </row>
    <row r="30" spans="1:5" x14ac:dyDescent="0.2">
      <c r="A30">
        <v>45</v>
      </c>
      <c r="B30" t="s">
        <v>2360</v>
      </c>
      <c r="C30" t="s">
        <v>156</v>
      </c>
      <c r="D30" s="24">
        <v>0.49131419570573498</v>
      </c>
      <c r="E30" s="24">
        <v>1.23249014438015E-2</v>
      </c>
    </row>
    <row r="31" spans="1:5" x14ac:dyDescent="0.2">
      <c r="A31">
        <v>90</v>
      </c>
      <c r="B31" t="s">
        <v>236</v>
      </c>
      <c r="C31" t="s">
        <v>997</v>
      </c>
      <c r="D31" s="24">
        <v>0.48719286792449501</v>
      </c>
      <c r="E31" s="24">
        <v>1.3058084207082399E-2</v>
      </c>
    </row>
    <row r="32" spans="1:5" x14ac:dyDescent="0.2">
      <c r="A32">
        <v>10</v>
      </c>
      <c r="B32" t="s">
        <v>148</v>
      </c>
      <c r="C32" t="s">
        <v>129</v>
      </c>
      <c r="D32" s="24">
        <v>0.46646639067647</v>
      </c>
      <c r="E32" s="24">
        <v>1.8843171649131699E-2</v>
      </c>
    </row>
    <row r="33" spans="1:5" x14ac:dyDescent="0.2">
      <c r="A33">
        <v>119</v>
      </c>
      <c r="B33" t="s">
        <v>997</v>
      </c>
      <c r="C33" t="s">
        <v>112</v>
      </c>
      <c r="D33" s="24">
        <v>0.45717264903576099</v>
      </c>
      <c r="E33" s="24">
        <v>2.1553263083624701E-2</v>
      </c>
    </row>
    <row r="34" spans="1:5" x14ac:dyDescent="0.2">
      <c r="A34">
        <v>68</v>
      </c>
      <c r="B34" t="s">
        <v>908</v>
      </c>
      <c r="C34" t="s">
        <v>207</v>
      </c>
      <c r="D34" s="24">
        <v>0.45629387673165001</v>
      </c>
      <c r="E34" s="24">
        <v>2.1553263083624701E-2</v>
      </c>
    </row>
    <row r="35" spans="1:5" x14ac:dyDescent="0.2">
      <c r="A35">
        <v>50</v>
      </c>
      <c r="B35" t="s">
        <v>129</v>
      </c>
      <c r="C35" t="s">
        <v>138</v>
      </c>
      <c r="D35" s="24">
        <v>0.45380390327697101</v>
      </c>
      <c r="E35" s="24">
        <v>2.2159852433825001E-2</v>
      </c>
    </row>
    <row r="36" spans="1:5" x14ac:dyDescent="0.2">
      <c r="A36">
        <v>58</v>
      </c>
      <c r="B36" t="s">
        <v>122</v>
      </c>
      <c r="C36" t="s">
        <v>236</v>
      </c>
      <c r="D36" s="24">
        <v>0.443000552581582</v>
      </c>
      <c r="E36" s="24">
        <v>2.59982102049581E-2</v>
      </c>
    </row>
    <row r="37" spans="1:5" x14ac:dyDescent="0.2">
      <c r="A37">
        <v>118</v>
      </c>
      <c r="B37" t="s">
        <v>207</v>
      </c>
      <c r="C37" t="s">
        <v>112</v>
      </c>
      <c r="D37" s="24">
        <v>0.43475675979447898</v>
      </c>
      <c r="E37" s="24">
        <v>2.9535420192476E-2</v>
      </c>
    </row>
    <row r="38" spans="1:5" x14ac:dyDescent="0.2">
      <c r="A38">
        <v>6</v>
      </c>
      <c r="B38" t="s">
        <v>122</v>
      </c>
      <c r="C38" t="s">
        <v>148</v>
      </c>
      <c r="D38" s="24">
        <v>0.42096774193548397</v>
      </c>
      <c r="E38" s="24">
        <v>3.6716876387565801E-2</v>
      </c>
    </row>
    <row r="39" spans="1:5" x14ac:dyDescent="0.2">
      <c r="A39">
        <v>92</v>
      </c>
      <c r="B39" t="s">
        <v>181</v>
      </c>
      <c r="C39" t="s">
        <v>754</v>
      </c>
      <c r="D39" s="24">
        <v>0.416004672897196</v>
      </c>
      <c r="E39" s="24">
        <v>3.92071050866733E-2</v>
      </c>
    </row>
    <row r="40" spans="1:5" x14ac:dyDescent="0.2">
      <c r="A40">
        <v>111</v>
      </c>
      <c r="B40" t="s">
        <v>221</v>
      </c>
      <c r="C40" t="s">
        <v>112</v>
      </c>
      <c r="D40" s="24">
        <v>0.40926483395948698</v>
      </c>
      <c r="E40" s="24">
        <v>4.1702603679989202E-2</v>
      </c>
    </row>
    <row r="41" spans="1:5" x14ac:dyDescent="0.2">
      <c r="A41">
        <v>108</v>
      </c>
      <c r="B41" t="s">
        <v>122</v>
      </c>
      <c r="C41" t="s">
        <v>112</v>
      </c>
      <c r="D41" s="24">
        <v>0.38385488765946302</v>
      </c>
      <c r="E41" s="24">
        <v>5.9143486456195202E-2</v>
      </c>
    </row>
    <row r="42" spans="1:5" x14ac:dyDescent="0.2">
      <c r="A42">
        <v>81</v>
      </c>
      <c r="B42" t="s">
        <v>122</v>
      </c>
      <c r="C42" t="s">
        <v>997</v>
      </c>
      <c r="D42" s="24">
        <v>0.38164184240434201</v>
      </c>
      <c r="E42" s="24">
        <v>6.0234111153403297E-2</v>
      </c>
    </row>
    <row r="43" spans="1:5" x14ac:dyDescent="0.2">
      <c r="A43">
        <v>85</v>
      </c>
      <c r="B43" t="s">
        <v>174</v>
      </c>
      <c r="C43" t="s">
        <v>997</v>
      </c>
      <c r="D43" s="24">
        <v>0.37934363696223899</v>
      </c>
      <c r="E43" s="24">
        <v>6.0545328889696E-2</v>
      </c>
    </row>
    <row r="44" spans="1:5" x14ac:dyDescent="0.2">
      <c r="A44">
        <v>61</v>
      </c>
      <c r="B44" t="s">
        <v>221</v>
      </c>
      <c r="C44" t="s">
        <v>236</v>
      </c>
      <c r="D44" s="24">
        <v>0.37662828947271998</v>
      </c>
      <c r="E44" s="24">
        <v>6.1910912620020499E-2</v>
      </c>
    </row>
    <row r="45" spans="1:5" x14ac:dyDescent="0.2">
      <c r="A45">
        <v>14</v>
      </c>
      <c r="B45" t="s">
        <v>148</v>
      </c>
      <c r="C45" t="s">
        <v>221</v>
      </c>
      <c r="D45" s="24">
        <v>0.37417455584321802</v>
      </c>
      <c r="E45" s="24">
        <v>6.1910912620020499E-2</v>
      </c>
    </row>
    <row r="46" spans="1:5" x14ac:dyDescent="0.2">
      <c r="A46">
        <v>100</v>
      </c>
      <c r="B46" t="s">
        <v>2360</v>
      </c>
      <c r="C46" t="s">
        <v>754</v>
      </c>
      <c r="D46" s="24">
        <v>0.36494612445966501</v>
      </c>
      <c r="E46" s="24">
        <v>6.6207712027634494E-2</v>
      </c>
    </row>
    <row r="47" spans="1:5" x14ac:dyDescent="0.2">
      <c r="A47">
        <v>15</v>
      </c>
      <c r="B47" t="s">
        <v>129</v>
      </c>
      <c r="C47" t="s">
        <v>221</v>
      </c>
      <c r="D47" s="24">
        <v>0.36341661708624801</v>
      </c>
      <c r="E47" s="24">
        <v>6.6715148543884301E-2</v>
      </c>
    </row>
    <row r="48" spans="1:5" x14ac:dyDescent="0.2">
      <c r="A48">
        <v>3</v>
      </c>
      <c r="B48" t="s">
        <v>908</v>
      </c>
      <c r="C48" t="s">
        <v>122</v>
      </c>
      <c r="D48" s="24">
        <v>0.35103533504707601</v>
      </c>
      <c r="E48" s="24">
        <v>7.7315751733933305E-2</v>
      </c>
    </row>
    <row r="49" spans="1:5" x14ac:dyDescent="0.2">
      <c r="A49">
        <v>110</v>
      </c>
      <c r="B49" t="s">
        <v>129</v>
      </c>
      <c r="C49" t="s">
        <v>112</v>
      </c>
      <c r="D49" s="24">
        <v>0.338397213210896</v>
      </c>
      <c r="E49" s="24">
        <v>9.0499925639463394E-2</v>
      </c>
    </row>
    <row r="50" spans="1:5" x14ac:dyDescent="0.2">
      <c r="A50">
        <v>112</v>
      </c>
      <c r="B50" t="s">
        <v>174</v>
      </c>
      <c r="C50" t="s">
        <v>112</v>
      </c>
      <c r="D50" s="24">
        <v>0.33310313916191397</v>
      </c>
      <c r="E50" s="24">
        <v>9.4954711741860098E-2</v>
      </c>
    </row>
    <row r="51" spans="1:5" x14ac:dyDescent="0.2">
      <c r="A51">
        <v>17</v>
      </c>
      <c r="B51" t="s">
        <v>908</v>
      </c>
      <c r="C51" t="s">
        <v>174</v>
      </c>
      <c r="D51" s="24">
        <v>0.33290061652768199</v>
      </c>
      <c r="E51" s="24">
        <v>9.4954711741860098E-2</v>
      </c>
    </row>
    <row r="52" spans="1:5" x14ac:dyDescent="0.2">
      <c r="A52">
        <v>12</v>
      </c>
      <c r="B52" t="s">
        <v>908</v>
      </c>
      <c r="C52" t="s">
        <v>221</v>
      </c>
      <c r="D52" s="24">
        <v>0.32440954308108</v>
      </c>
      <c r="E52" s="24">
        <v>0.10343616007510099</v>
      </c>
    </row>
    <row r="53" spans="1:5" x14ac:dyDescent="0.2">
      <c r="A53">
        <v>117</v>
      </c>
      <c r="B53" t="s">
        <v>236</v>
      </c>
      <c r="C53" t="s">
        <v>112</v>
      </c>
      <c r="D53" s="24">
        <v>0.32081838197892198</v>
      </c>
      <c r="E53" s="24">
        <v>0.106992031640289</v>
      </c>
    </row>
    <row r="54" spans="1:5" x14ac:dyDescent="0.2">
      <c r="A54">
        <v>107</v>
      </c>
      <c r="B54" t="s">
        <v>908</v>
      </c>
      <c r="C54" t="s">
        <v>112</v>
      </c>
      <c r="D54" s="24">
        <v>0.29527776353667301</v>
      </c>
      <c r="E54" s="24">
        <v>0.14242219313763499</v>
      </c>
    </row>
    <row r="55" spans="1:5" x14ac:dyDescent="0.2">
      <c r="A55">
        <v>101</v>
      </c>
      <c r="B55" t="s">
        <v>156</v>
      </c>
      <c r="C55" t="s">
        <v>754</v>
      </c>
      <c r="D55" s="24">
        <v>0.28917124539039601</v>
      </c>
      <c r="E55" s="24">
        <v>0.14938094464509299</v>
      </c>
    </row>
    <row r="56" spans="1:5" x14ac:dyDescent="0.2">
      <c r="A56">
        <v>22</v>
      </c>
      <c r="B56" t="s">
        <v>181</v>
      </c>
      <c r="C56" t="s">
        <v>98</v>
      </c>
      <c r="D56" s="24">
        <v>0.27867775354803698</v>
      </c>
      <c r="E56" s="24">
        <v>0.164665202883849</v>
      </c>
    </row>
    <row r="57" spans="1:5" x14ac:dyDescent="0.2">
      <c r="A57">
        <v>5</v>
      </c>
      <c r="B57" t="s">
        <v>908</v>
      </c>
      <c r="C57" t="s">
        <v>148</v>
      </c>
      <c r="D57" s="24">
        <v>0.26465491228680099</v>
      </c>
      <c r="E57" s="24">
        <v>0.185829296639968</v>
      </c>
    </row>
    <row r="58" spans="1:5" x14ac:dyDescent="0.2">
      <c r="A58">
        <v>8</v>
      </c>
      <c r="B58" t="s">
        <v>908</v>
      </c>
      <c r="C58" t="s">
        <v>129</v>
      </c>
      <c r="D58" s="24">
        <v>0.25528005278987398</v>
      </c>
      <c r="E58" s="24">
        <v>0.19691965404063799</v>
      </c>
    </row>
    <row r="59" spans="1:5" x14ac:dyDescent="0.2">
      <c r="A59">
        <v>83</v>
      </c>
      <c r="B59" t="s">
        <v>129</v>
      </c>
      <c r="C59" t="s">
        <v>997</v>
      </c>
      <c r="D59" s="24">
        <v>0.228290109157256</v>
      </c>
      <c r="E59" s="24">
        <v>0.25252156845052698</v>
      </c>
    </row>
    <row r="60" spans="1:5" x14ac:dyDescent="0.2">
      <c r="A60">
        <v>36</v>
      </c>
      <c r="B60" t="s">
        <v>98</v>
      </c>
      <c r="C60" t="s">
        <v>2360</v>
      </c>
      <c r="D60" s="24">
        <v>0.224665445305402</v>
      </c>
      <c r="E60" s="24">
        <v>0.25884537689729697</v>
      </c>
    </row>
    <row r="61" spans="1:5" x14ac:dyDescent="0.2">
      <c r="A61">
        <v>84</v>
      </c>
      <c r="B61" t="s">
        <v>221</v>
      </c>
      <c r="C61" t="s">
        <v>997</v>
      </c>
      <c r="D61" s="24">
        <v>0.178737062265758</v>
      </c>
      <c r="E61" s="24">
        <v>0.38402955833466501</v>
      </c>
    </row>
    <row r="62" spans="1:5" x14ac:dyDescent="0.2">
      <c r="A62">
        <v>80</v>
      </c>
      <c r="B62" t="s">
        <v>908</v>
      </c>
      <c r="C62" t="s">
        <v>997</v>
      </c>
      <c r="D62" s="24">
        <v>0.16288630449590699</v>
      </c>
      <c r="E62" s="24">
        <v>0.42183465869060199</v>
      </c>
    </row>
    <row r="63" spans="1:5" x14ac:dyDescent="0.2">
      <c r="A63">
        <v>47</v>
      </c>
      <c r="B63" t="s">
        <v>908</v>
      </c>
      <c r="C63" t="s">
        <v>138</v>
      </c>
      <c r="D63" s="24">
        <v>0.13677754189233499</v>
      </c>
      <c r="E63" s="24">
        <v>0.50249247123085405</v>
      </c>
    </row>
    <row r="64" spans="1:5" x14ac:dyDescent="0.2">
      <c r="A64">
        <v>57</v>
      </c>
      <c r="B64" t="s">
        <v>908</v>
      </c>
      <c r="C64" t="s">
        <v>236</v>
      </c>
      <c r="D64" s="24">
        <v>0.127843322051886</v>
      </c>
      <c r="E64" s="24">
        <v>0.52833186906148899</v>
      </c>
    </row>
    <row r="65" spans="1:5" x14ac:dyDescent="0.2">
      <c r="A65">
        <v>99</v>
      </c>
      <c r="B65" t="s">
        <v>98</v>
      </c>
      <c r="C65" t="s">
        <v>754</v>
      </c>
      <c r="D65" s="24">
        <v>0.104612676954949</v>
      </c>
      <c r="E65" s="24">
        <v>0.61108259121907804</v>
      </c>
    </row>
    <row r="66" spans="1:5" x14ac:dyDescent="0.2">
      <c r="A66">
        <v>103</v>
      </c>
      <c r="B66" t="s">
        <v>236</v>
      </c>
      <c r="C66" t="s">
        <v>754</v>
      </c>
      <c r="D66" s="24">
        <v>8.9917447055549701E-2</v>
      </c>
      <c r="E66" s="24">
        <v>0.65789896865222997</v>
      </c>
    </row>
    <row r="67" spans="1:5" x14ac:dyDescent="0.2">
      <c r="A67">
        <v>95</v>
      </c>
      <c r="B67" t="s">
        <v>148</v>
      </c>
      <c r="C67" t="s">
        <v>754</v>
      </c>
      <c r="D67" s="24">
        <v>8.8334770789759501E-2</v>
      </c>
      <c r="E67" s="24">
        <v>0.65848998660423297</v>
      </c>
    </row>
    <row r="68" spans="1:5" x14ac:dyDescent="0.2">
      <c r="A68">
        <v>23</v>
      </c>
      <c r="B68" t="s">
        <v>908</v>
      </c>
      <c r="C68" t="s">
        <v>98</v>
      </c>
      <c r="D68" s="24">
        <v>3.9054978375656399E-2</v>
      </c>
      <c r="E68" s="24">
        <v>0.84178131127863298</v>
      </c>
    </row>
    <row r="69" spans="1:5" x14ac:dyDescent="0.2">
      <c r="A69">
        <v>44</v>
      </c>
      <c r="B69" t="s">
        <v>98</v>
      </c>
      <c r="C69" t="s">
        <v>156</v>
      </c>
      <c r="D69" s="24">
        <v>3.1988174342873002E-2</v>
      </c>
      <c r="E69" s="24">
        <v>0.86435972654611004</v>
      </c>
    </row>
    <row r="70" spans="1:5" x14ac:dyDescent="0.2">
      <c r="A70">
        <v>115</v>
      </c>
      <c r="B70" t="s">
        <v>156</v>
      </c>
      <c r="C70" t="s">
        <v>112</v>
      </c>
      <c r="D70" s="24">
        <v>-4.0333475787799798E-2</v>
      </c>
      <c r="E70" s="24">
        <v>0.84178131127863298</v>
      </c>
    </row>
    <row r="71" spans="1:5" x14ac:dyDescent="0.2">
      <c r="A71">
        <v>120</v>
      </c>
      <c r="B71" t="s">
        <v>754</v>
      </c>
      <c r="C71" t="s">
        <v>112</v>
      </c>
      <c r="D71" s="24">
        <v>-7.3759046633323402E-2</v>
      </c>
      <c r="E71" s="24">
        <v>0.71111182424574604</v>
      </c>
    </row>
    <row r="72" spans="1:5" x14ac:dyDescent="0.2">
      <c r="A72">
        <v>105</v>
      </c>
      <c r="B72" t="s">
        <v>997</v>
      </c>
      <c r="C72" t="s">
        <v>754</v>
      </c>
      <c r="D72" s="24">
        <v>-0.100774872496882</v>
      </c>
      <c r="E72" s="24">
        <v>0.62063609039052603</v>
      </c>
    </row>
    <row r="73" spans="1:5" x14ac:dyDescent="0.2">
      <c r="A73">
        <v>93</v>
      </c>
      <c r="B73" t="s">
        <v>908</v>
      </c>
      <c r="C73" t="s">
        <v>754</v>
      </c>
      <c r="D73" s="24">
        <v>-0.136269302474505</v>
      </c>
      <c r="E73" s="24">
        <v>0.50249247123085405</v>
      </c>
    </row>
    <row r="74" spans="1:5" x14ac:dyDescent="0.2">
      <c r="A74">
        <v>87</v>
      </c>
      <c r="B74" t="s">
        <v>2360</v>
      </c>
      <c r="C74" t="s">
        <v>997</v>
      </c>
      <c r="D74" s="24">
        <v>-0.162255780062182</v>
      </c>
      <c r="E74" s="24">
        <v>0.42183465869060199</v>
      </c>
    </row>
    <row r="75" spans="1:5" x14ac:dyDescent="0.2">
      <c r="A75">
        <v>104</v>
      </c>
      <c r="B75" t="s">
        <v>207</v>
      </c>
      <c r="C75" t="s">
        <v>754</v>
      </c>
      <c r="D75" s="24">
        <v>-0.164564915976182</v>
      </c>
      <c r="E75" s="24">
        <v>0.42183465869060199</v>
      </c>
    </row>
    <row r="76" spans="1:5" x14ac:dyDescent="0.2">
      <c r="A76">
        <v>97</v>
      </c>
      <c r="B76" t="s">
        <v>221</v>
      </c>
      <c r="C76" t="s">
        <v>754</v>
      </c>
      <c r="D76" s="24">
        <v>-0.17029277228428799</v>
      </c>
      <c r="E76" s="24">
        <v>0.40722866134476698</v>
      </c>
    </row>
    <row r="77" spans="1:5" x14ac:dyDescent="0.2">
      <c r="A77">
        <v>102</v>
      </c>
      <c r="B77" t="s">
        <v>138</v>
      </c>
      <c r="C77" t="s">
        <v>754</v>
      </c>
      <c r="D77" s="24">
        <v>-0.25188870495538901</v>
      </c>
      <c r="E77" s="24">
        <v>0.201918005055922</v>
      </c>
    </row>
    <row r="78" spans="1:5" x14ac:dyDescent="0.2">
      <c r="A78">
        <v>42</v>
      </c>
      <c r="B78" t="s">
        <v>221</v>
      </c>
      <c r="C78" t="s">
        <v>156</v>
      </c>
      <c r="D78" s="24">
        <v>-0.25864006255871402</v>
      </c>
      <c r="E78" s="24">
        <v>0.192058762472162</v>
      </c>
    </row>
    <row r="79" spans="1:5" x14ac:dyDescent="0.2">
      <c r="A79">
        <v>28</v>
      </c>
      <c r="B79" t="s">
        <v>174</v>
      </c>
      <c r="C79" t="s">
        <v>98</v>
      </c>
      <c r="D79" s="24">
        <v>-0.25935954420378798</v>
      </c>
      <c r="E79" s="24">
        <v>0.192058762472162</v>
      </c>
    </row>
    <row r="80" spans="1:5" x14ac:dyDescent="0.2">
      <c r="A80">
        <v>55</v>
      </c>
      <c r="B80" t="s">
        <v>156</v>
      </c>
      <c r="C80" t="s">
        <v>138</v>
      </c>
      <c r="D80" s="24">
        <v>-0.26045566867119702</v>
      </c>
      <c r="E80" s="24">
        <v>0.192058762472162</v>
      </c>
    </row>
    <row r="81" spans="1:5" x14ac:dyDescent="0.2">
      <c r="A81">
        <v>1</v>
      </c>
      <c r="B81" t="s">
        <v>181</v>
      </c>
      <c r="C81" t="s">
        <v>908</v>
      </c>
      <c r="D81" s="24">
        <v>-0.26932353973636203</v>
      </c>
      <c r="E81" s="24">
        <v>0.178604291714484</v>
      </c>
    </row>
    <row r="82" spans="1:5" x14ac:dyDescent="0.2">
      <c r="A82">
        <v>98</v>
      </c>
      <c r="B82" t="s">
        <v>174</v>
      </c>
      <c r="C82" t="s">
        <v>754</v>
      </c>
      <c r="D82" s="24">
        <v>-0.27077749889706199</v>
      </c>
      <c r="E82" s="24">
        <v>0.177669565593956</v>
      </c>
    </row>
    <row r="83" spans="1:5" x14ac:dyDescent="0.2">
      <c r="A83">
        <v>79</v>
      </c>
      <c r="B83" t="s">
        <v>181</v>
      </c>
      <c r="C83" t="s">
        <v>997</v>
      </c>
      <c r="D83" s="24">
        <v>-0.28829114184882298</v>
      </c>
      <c r="E83" s="24">
        <v>0.14938094464509299</v>
      </c>
    </row>
    <row r="84" spans="1:5" x14ac:dyDescent="0.2">
      <c r="A84">
        <v>96</v>
      </c>
      <c r="B84" t="s">
        <v>129</v>
      </c>
      <c r="C84" t="s">
        <v>754</v>
      </c>
      <c r="D84" s="24">
        <v>-0.29264010604098001</v>
      </c>
      <c r="E84" s="24">
        <v>0.145231230745823</v>
      </c>
    </row>
    <row r="85" spans="1:5" x14ac:dyDescent="0.2">
      <c r="A85">
        <v>88</v>
      </c>
      <c r="B85" t="s">
        <v>156</v>
      </c>
      <c r="C85" t="s">
        <v>997</v>
      </c>
      <c r="D85" s="24">
        <v>-0.305858774289059</v>
      </c>
      <c r="E85" s="24">
        <v>0.127092208132389</v>
      </c>
    </row>
    <row r="86" spans="1:5" x14ac:dyDescent="0.2">
      <c r="A86">
        <v>86</v>
      </c>
      <c r="B86" t="s">
        <v>98</v>
      </c>
      <c r="C86" t="s">
        <v>997</v>
      </c>
      <c r="D86" s="24">
        <v>-0.32657573440136001</v>
      </c>
      <c r="E86" s="24">
        <v>0.10179971446981299</v>
      </c>
    </row>
    <row r="87" spans="1:5" x14ac:dyDescent="0.2">
      <c r="A87">
        <v>114</v>
      </c>
      <c r="B87" t="s">
        <v>2360</v>
      </c>
      <c r="C87" t="s">
        <v>112</v>
      </c>
      <c r="D87" s="24">
        <v>-0.35512648720567702</v>
      </c>
      <c r="E87" s="24">
        <v>7.3991614214119206E-2</v>
      </c>
    </row>
    <row r="88" spans="1:5" x14ac:dyDescent="0.2">
      <c r="A88">
        <v>94</v>
      </c>
      <c r="B88" t="s">
        <v>122</v>
      </c>
      <c r="C88" t="s">
        <v>754</v>
      </c>
      <c r="D88" s="24">
        <v>-0.36484213684910499</v>
      </c>
      <c r="E88" s="24">
        <v>6.6207712027634494E-2</v>
      </c>
    </row>
    <row r="89" spans="1:5" x14ac:dyDescent="0.2">
      <c r="A89">
        <v>106</v>
      </c>
      <c r="B89" t="s">
        <v>181</v>
      </c>
      <c r="C89" t="s">
        <v>112</v>
      </c>
      <c r="D89" s="24">
        <v>-0.36673128340810002</v>
      </c>
      <c r="E89" s="24">
        <v>6.6123528832064293E-2</v>
      </c>
    </row>
    <row r="90" spans="1:5" x14ac:dyDescent="0.2">
      <c r="A90">
        <v>38</v>
      </c>
      <c r="B90" t="s">
        <v>908</v>
      </c>
      <c r="C90" t="s">
        <v>156</v>
      </c>
      <c r="D90" s="24">
        <v>-0.37221150124142299</v>
      </c>
      <c r="E90" s="24">
        <v>6.1910912620020499E-2</v>
      </c>
    </row>
    <row r="91" spans="1:5" x14ac:dyDescent="0.2">
      <c r="A91">
        <v>74</v>
      </c>
      <c r="B91" t="s">
        <v>98</v>
      </c>
      <c r="C91" t="s">
        <v>207</v>
      </c>
      <c r="D91" s="24">
        <v>-0.37268100170555801</v>
      </c>
      <c r="E91" s="24">
        <v>6.1910912620020499E-2</v>
      </c>
    </row>
    <row r="92" spans="1:5" x14ac:dyDescent="0.2">
      <c r="A92">
        <v>26</v>
      </c>
      <c r="B92" t="s">
        <v>129</v>
      </c>
      <c r="C92" t="s">
        <v>98</v>
      </c>
      <c r="D92" s="24">
        <v>-0.37359621130822901</v>
      </c>
      <c r="E92" s="24">
        <v>6.1910912620020499E-2</v>
      </c>
    </row>
    <row r="93" spans="1:5" x14ac:dyDescent="0.2">
      <c r="A93">
        <v>27</v>
      </c>
      <c r="B93" t="s">
        <v>221</v>
      </c>
      <c r="C93" t="s">
        <v>98</v>
      </c>
      <c r="D93" s="24">
        <v>-0.37417455584321802</v>
      </c>
      <c r="E93" s="24">
        <v>6.1910912620020499E-2</v>
      </c>
    </row>
    <row r="94" spans="1:5" x14ac:dyDescent="0.2">
      <c r="A94">
        <v>54</v>
      </c>
      <c r="B94" t="s">
        <v>2360</v>
      </c>
      <c r="C94" t="s">
        <v>138</v>
      </c>
      <c r="D94" s="24">
        <v>-0.38040383453315701</v>
      </c>
      <c r="E94" s="24">
        <v>6.04646555849098E-2</v>
      </c>
    </row>
    <row r="95" spans="1:5" x14ac:dyDescent="0.2">
      <c r="A95">
        <v>63</v>
      </c>
      <c r="B95" t="s">
        <v>98</v>
      </c>
      <c r="C95" t="s">
        <v>236</v>
      </c>
      <c r="D95" s="24">
        <v>-0.39185337518855001</v>
      </c>
      <c r="E95" s="24">
        <v>5.3179188194275299E-2</v>
      </c>
    </row>
    <row r="96" spans="1:5" x14ac:dyDescent="0.2">
      <c r="A96">
        <v>40</v>
      </c>
      <c r="B96" t="s">
        <v>148</v>
      </c>
      <c r="C96" t="s">
        <v>156</v>
      </c>
      <c r="D96" s="24">
        <v>-0.39903196968737698</v>
      </c>
      <c r="E96" s="24">
        <v>4.8311030003536697E-2</v>
      </c>
    </row>
    <row r="97" spans="1:5" x14ac:dyDescent="0.2">
      <c r="A97">
        <v>4</v>
      </c>
      <c r="B97" t="s">
        <v>181</v>
      </c>
      <c r="C97" t="s">
        <v>148</v>
      </c>
      <c r="D97" s="24">
        <v>-0.41302473909806497</v>
      </c>
      <c r="E97" s="24">
        <v>3.9859716761137899E-2</v>
      </c>
    </row>
    <row r="98" spans="1:5" x14ac:dyDescent="0.2">
      <c r="A98">
        <v>24</v>
      </c>
      <c r="B98" t="s">
        <v>122</v>
      </c>
      <c r="C98" t="s">
        <v>98</v>
      </c>
      <c r="D98" s="24">
        <v>-0.41330645161290303</v>
      </c>
      <c r="E98" s="24">
        <v>3.9859716761137899E-2</v>
      </c>
    </row>
    <row r="99" spans="1:5" x14ac:dyDescent="0.2">
      <c r="A99">
        <v>34</v>
      </c>
      <c r="B99" t="s">
        <v>221</v>
      </c>
      <c r="C99" t="s">
        <v>2360</v>
      </c>
      <c r="D99" s="24">
        <v>-0.45281081585035499</v>
      </c>
      <c r="E99" s="24">
        <v>2.2170156258481299E-2</v>
      </c>
    </row>
    <row r="100" spans="1:5" x14ac:dyDescent="0.2">
      <c r="A100">
        <v>39</v>
      </c>
      <c r="B100" t="s">
        <v>122</v>
      </c>
      <c r="C100" t="s">
        <v>156</v>
      </c>
      <c r="D100" s="24">
        <v>-0.46177800397531998</v>
      </c>
      <c r="E100" s="24">
        <v>2.01979968146914E-2</v>
      </c>
    </row>
    <row r="101" spans="1:5" x14ac:dyDescent="0.2">
      <c r="A101">
        <v>64</v>
      </c>
      <c r="B101" t="s">
        <v>2360</v>
      </c>
      <c r="C101" t="s">
        <v>236</v>
      </c>
      <c r="D101" s="24">
        <v>-0.47024388617449098</v>
      </c>
      <c r="E101" s="24">
        <v>1.7874890730395301E-2</v>
      </c>
    </row>
    <row r="102" spans="1:5" x14ac:dyDescent="0.2">
      <c r="A102">
        <v>30</v>
      </c>
      <c r="B102" t="s">
        <v>908</v>
      </c>
      <c r="C102" t="s">
        <v>2360</v>
      </c>
      <c r="D102" s="24">
        <v>-0.49103443581961598</v>
      </c>
      <c r="E102" s="24">
        <v>1.23249014438015E-2</v>
      </c>
    </row>
    <row r="103" spans="1:5" x14ac:dyDescent="0.2">
      <c r="A103">
        <v>65</v>
      </c>
      <c r="B103" t="s">
        <v>156</v>
      </c>
      <c r="C103" t="s">
        <v>236</v>
      </c>
      <c r="D103" s="24">
        <v>-0.50089978567882498</v>
      </c>
      <c r="E103" s="24">
        <v>1.04742469326197E-2</v>
      </c>
    </row>
    <row r="104" spans="1:5" x14ac:dyDescent="0.2">
      <c r="A104">
        <v>31</v>
      </c>
      <c r="B104" t="s">
        <v>122</v>
      </c>
      <c r="C104" t="s">
        <v>2360</v>
      </c>
      <c r="D104" s="24">
        <v>-0.50369908217717696</v>
      </c>
      <c r="E104" s="24">
        <v>1.00879189422291E-2</v>
      </c>
    </row>
    <row r="105" spans="1:5" x14ac:dyDescent="0.2">
      <c r="A105">
        <v>113</v>
      </c>
      <c r="B105" t="s">
        <v>98</v>
      </c>
      <c r="C105" t="s">
        <v>112</v>
      </c>
      <c r="D105" s="24">
        <v>-0.50393567533421602</v>
      </c>
      <c r="E105" s="24">
        <v>1.00879189422291E-2</v>
      </c>
    </row>
    <row r="106" spans="1:5" x14ac:dyDescent="0.2">
      <c r="A106">
        <v>33</v>
      </c>
      <c r="B106" t="s">
        <v>129</v>
      </c>
      <c r="C106" t="s">
        <v>2360</v>
      </c>
      <c r="D106" s="24">
        <v>-0.53629300776914501</v>
      </c>
      <c r="E106" s="24">
        <v>5.47759354066942E-3</v>
      </c>
    </row>
    <row r="107" spans="1:5" x14ac:dyDescent="0.2">
      <c r="A107">
        <v>32</v>
      </c>
      <c r="B107" t="s">
        <v>148</v>
      </c>
      <c r="C107" t="s">
        <v>2360</v>
      </c>
      <c r="D107" s="24">
        <v>-0.53797008230850896</v>
      </c>
      <c r="E107" s="24">
        <v>5.3980804271787104E-3</v>
      </c>
    </row>
    <row r="108" spans="1:5" x14ac:dyDescent="0.2">
      <c r="A108">
        <v>25</v>
      </c>
      <c r="B108" t="s">
        <v>148</v>
      </c>
      <c r="C108" t="s">
        <v>98</v>
      </c>
      <c r="D108" s="24">
        <v>-0.55080645161290298</v>
      </c>
      <c r="E108" s="24">
        <v>4.1770782882448402E-3</v>
      </c>
    </row>
    <row r="109" spans="1:5" x14ac:dyDescent="0.2">
      <c r="A109">
        <v>41</v>
      </c>
      <c r="B109" t="s">
        <v>129</v>
      </c>
      <c r="C109" t="s">
        <v>156</v>
      </c>
      <c r="D109" s="24">
        <v>-0.55833603584689395</v>
      </c>
      <c r="E109" s="24">
        <v>3.5608501013305802E-3</v>
      </c>
    </row>
    <row r="110" spans="1:5" x14ac:dyDescent="0.2">
      <c r="A110">
        <v>53</v>
      </c>
      <c r="B110" t="s">
        <v>98</v>
      </c>
      <c r="C110" t="s">
        <v>138</v>
      </c>
      <c r="D110" s="24">
        <v>-0.57827371494510404</v>
      </c>
      <c r="E110" s="24">
        <v>2.3151260631347598E-3</v>
      </c>
    </row>
    <row r="111" spans="1:5" x14ac:dyDescent="0.2">
      <c r="A111">
        <v>56</v>
      </c>
      <c r="B111" t="s">
        <v>181</v>
      </c>
      <c r="C111" t="s">
        <v>236</v>
      </c>
      <c r="D111" s="24">
        <v>-0.61543497095798405</v>
      </c>
      <c r="E111" s="24">
        <v>1.01680371849532E-3</v>
      </c>
    </row>
    <row r="112" spans="1:5" x14ac:dyDescent="0.2">
      <c r="A112">
        <v>76</v>
      </c>
      <c r="B112" t="s">
        <v>156</v>
      </c>
      <c r="C112" t="s">
        <v>207</v>
      </c>
      <c r="D112" s="24">
        <v>-0.62605768448594101</v>
      </c>
      <c r="E112" s="24">
        <v>7.9004303080225499E-4</v>
      </c>
    </row>
    <row r="113" spans="1:5" x14ac:dyDescent="0.2">
      <c r="A113">
        <v>11</v>
      </c>
      <c r="B113" t="s">
        <v>181</v>
      </c>
      <c r="C113" t="s">
        <v>221</v>
      </c>
      <c r="D113" s="24">
        <v>-0.633701114725024</v>
      </c>
      <c r="E113" s="24">
        <v>6.7648189267227403E-4</v>
      </c>
    </row>
    <row r="114" spans="1:5" x14ac:dyDescent="0.2">
      <c r="A114">
        <v>43</v>
      </c>
      <c r="B114" t="s">
        <v>174</v>
      </c>
      <c r="C114" t="s">
        <v>156</v>
      </c>
      <c r="D114" s="24">
        <v>-0.64321602279934098</v>
      </c>
      <c r="E114" s="24">
        <v>5.4321910328550705E-4</v>
      </c>
    </row>
    <row r="115" spans="1:5" x14ac:dyDescent="0.2">
      <c r="A115">
        <v>75</v>
      </c>
      <c r="B115" t="s">
        <v>2360</v>
      </c>
      <c r="C115" t="s">
        <v>207</v>
      </c>
      <c r="D115" s="24">
        <v>-0.64396661010302603</v>
      </c>
      <c r="E115" s="24">
        <v>5.4321910328550705E-4</v>
      </c>
    </row>
    <row r="116" spans="1:5" x14ac:dyDescent="0.2">
      <c r="A116">
        <v>35</v>
      </c>
      <c r="B116" t="s">
        <v>174</v>
      </c>
      <c r="C116" t="s">
        <v>2360</v>
      </c>
      <c r="D116" s="24">
        <v>-0.66392896781354005</v>
      </c>
      <c r="E116" s="24">
        <v>3.4939344325080101E-4</v>
      </c>
    </row>
    <row r="117" spans="1:5" x14ac:dyDescent="0.2">
      <c r="A117">
        <v>46</v>
      </c>
      <c r="B117" t="s">
        <v>181</v>
      </c>
      <c r="C117" t="s">
        <v>138</v>
      </c>
      <c r="D117" s="24">
        <v>-0.66944771065700004</v>
      </c>
      <c r="E117" s="24">
        <v>3.2714384569310101E-4</v>
      </c>
    </row>
    <row r="118" spans="1:5" x14ac:dyDescent="0.2">
      <c r="A118">
        <v>7</v>
      </c>
      <c r="B118" t="s">
        <v>181</v>
      </c>
      <c r="C118" t="s">
        <v>129</v>
      </c>
      <c r="D118" s="24">
        <v>-0.69550418976587702</v>
      </c>
      <c r="E118" s="24">
        <v>1.4046044460869201E-4</v>
      </c>
    </row>
    <row r="119" spans="1:5" x14ac:dyDescent="0.2">
      <c r="A119">
        <v>67</v>
      </c>
      <c r="B119" t="s">
        <v>181</v>
      </c>
      <c r="C119" t="s">
        <v>207</v>
      </c>
      <c r="D119" s="24">
        <v>-0.73340145464418804</v>
      </c>
      <c r="E119" s="24">
        <v>4.6065103800024003E-5</v>
      </c>
    </row>
    <row r="120" spans="1:5" x14ac:dyDescent="0.2">
      <c r="A120">
        <v>2</v>
      </c>
      <c r="B120" t="s">
        <v>181</v>
      </c>
      <c r="C120" t="s">
        <v>122</v>
      </c>
      <c r="D120" s="24">
        <v>-0.76744901600144899</v>
      </c>
      <c r="E120" s="24">
        <v>1.13212129804197E-5</v>
      </c>
    </row>
    <row r="121" spans="1:5" x14ac:dyDescent="0.2">
      <c r="A121">
        <v>16</v>
      </c>
      <c r="B121" t="s">
        <v>181</v>
      </c>
      <c r="C121" t="s">
        <v>174</v>
      </c>
      <c r="D121" s="24">
        <v>-0.84398772995165094</v>
      </c>
      <c r="E121" s="24">
        <v>1.4709918616517799E-7</v>
      </c>
    </row>
  </sheetData>
  <sortState xmlns:xlrd2="http://schemas.microsoft.com/office/spreadsheetml/2017/richdata2" ref="A2:E121">
    <sortCondition descending="1" ref="D2:D1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</vt:lpstr>
      <vt:lpstr>Microbiota</vt:lpstr>
      <vt:lpstr>LEfSe DIET LDA 4</vt:lpstr>
      <vt:lpstr>LEfSe FOS LDA 4</vt:lpstr>
      <vt:lpstr>Spearman Correlation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Elias Masiques</dc:creator>
  <cp:lastModifiedBy>Núria Elias Masiques</cp:lastModifiedBy>
  <dcterms:created xsi:type="dcterms:W3CDTF">2023-08-10T10:21:53Z</dcterms:created>
  <dcterms:modified xsi:type="dcterms:W3CDTF">2025-03-15T13:29:28Z</dcterms:modified>
</cp:coreProperties>
</file>